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<sst xmlns="http://schemas.openxmlformats.org/spreadsheetml/2006/main" count="36" uniqueCount="36">
  <si>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Latitude (+ to N)</t>
  </si>
  <si>
    <t>Longitude (+ to E)</t>
  </si>
  <si>
    <t>Time Zone (+ to E)</t>
  </si>
  <si>
    <t>Time (hrs past local midnight)</t>
  </si>
  <si>
    <t>Eq of Time (minutes)</t>
  </si>
  <si>
    <t>True Solar Time (min)</t>
  </si>
  <si>
    <t>Hour Angle (deg)</t>
  </si>
  <si>
    <t>Date</t>
  </si>
  <si>
    <t>Julian Day</t>
  </si>
  <si>
    <t>Julian Century</t>
  </si>
  <si>
    <t>Sun Eq of Ctr</t>
  </si>
  <si>
    <t>Eccent Earth Orbit</t>
  </si>
  <si>
    <t>Local Time (hrs)</t>
  </si>
  <si>
    <t>Sun Rad Vector (AUs)</t>
  </si>
  <si>
    <t>var y</t>
  </si>
  <si>
    <t>Solar Elevation Angle (deg)</t>
  </si>
  <si>
    <t>Solar Zenith Angle (deg)</t>
  </si>
  <si>
    <t>Solar Azimuth Angle (deg cw from N)</t>
  </si>
  <si>
    <t>HA Sunrise (deg)</t>
  </si>
  <si>
    <t>Sun Declin (deg)</t>
  </si>
  <si>
    <t>Solar Elevation corrected for atm refraction (deg)</t>
  </si>
  <si>
    <t>Approx Atmospheric Refraction (deg)</t>
  </si>
  <si>
    <t>Year</t>
  </si>
  <si>
    <t>NOAA Solar Calculations - Change any of the highlighted cells to get solar position data for that location and time-of-day for a year.</t>
  </si>
  <si>
    <t>Sunrise Time (LST)</t>
  </si>
  <si>
    <t>Sunset Time (LST)</t>
  </si>
  <si>
    <t>Solar Noon (LST)</t>
  </si>
  <si>
    <t>Sunlight Duration (minutes)</t>
  </si>
  <si>
    <t>Mean Obliq Ecliptic (deg)</t>
  </si>
  <si>
    <t>Obliq Corr (deg)</t>
  </si>
  <si>
    <t>Geom Mean Long Sun (deg)</t>
  </si>
  <si>
    <t>Geom Mean Anom Sun (deg)</t>
  </si>
  <si>
    <t>Sun True Long (deg)</t>
  </si>
  <si>
    <t>Sun True Anom (deg)</t>
  </si>
  <si>
    <t>Sun App Long (deg)</t>
  </si>
  <si>
    <t>Sun Rt Ascen (deg)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</si>
</sst>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F400]h:mm:ss\ AM/PM"/>
    <numFmt numFmtId="167" formatCode="[$-409]dddd\,\ mmmm\ dd\,\ yyyy"/>
    <numFmt numFmtId="168" formatCode="0.00000000"/>
    <numFmt numFmtId="169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21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Analemma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4025"/>
          <c:h val="0.76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Calculations!$AE$2:$AE$367</c:f>
              <c:numCache/>
            </c:numRef>
          </c:xVal>
          <c:yVal>
            <c:numRef>
              <c:f>Calculations!$AH$2:$AH$367</c:f>
              <c:numCache/>
            </c:numRef>
          </c:yVal>
          <c:smooth val="1"/>
        </c:ser>
        <c:axId val="54380898"/>
        <c:axId val="19666035"/>
      </c:scatterChart>
      <c:val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6035"/>
        <c:crosses val="autoZero"/>
        <c:crossBetween val="midCat"/>
        <c:dispUnits/>
      </c:valAx>
      <c:valAx>
        <c:axId val="19666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08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Sunlight Dur. (min)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8925"/>
          <c:w val="0.933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Calculations!$AA$1</c:f>
              <c:strCache>
                <c:ptCount val="1"/>
                <c:pt idx="0">
                  <c:v>Sunlight Duration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Calculations!$AA$2:$AA$367</c:f>
              <c:numCache/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44973"/>
        <c:crosses val="autoZero"/>
        <c:auto val="1"/>
        <c:lblOffset val="100"/>
        <c:tickLblSkip val="27"/>
        <c:noMultiLvlLbl val="0"/>
      </c:catAx>
      <c:valAx>
        <c:axId val="49444973"/>
        <c:scaling>
          <c:orientation val="minMax"/>
          <c:max val="144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658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285"/>
          <c:w val="0.825"/>
          <c:h val="0.9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Calculations!$Y$1</c:f>
              <c:strCache>
                <c:ptCount val="1"/>
                <c:pt idx="0">
                  <c:v>Sunrise Time (LST)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Calculations!$Y$2:$Y$367</c:f>
              <c:numCache/>
            </c:numRef>
          </c:val>
          <c:smooth val="0"/>
        </c:ser>
        <c:ser>
          <c:idx val="1"/>
          <c:order val="1"/>
          <c:tx>
            <c:strRef>
              <c:f>Calculations!$Z$1</c:f>
              <c:strCache>
                <c:ptCount val="1"/>
                <c:pt idx="0">
                  <c:v>Sunset Time (LST)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Calculations!$Z$2:$Z$367</c:f>
              <c:numCache/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19847"/>
        <c:crosses val="autoZero"/>
        <c:auto val="1"/>
        <c:lblOffset val="100"/>
        <c:tickLblSkip val="34"/>
        <c:noMultiLvlLbl val="0"/>
      </c:catAx>
      <c:valAx>
        <c:axId val="4561984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157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675"/>
          <c:y val="0.30325"/>
          <c:w val="0.35625"/>
          <c:h val="0.3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Calculations!$V$1</c:f>
              <c:strCache>
                <c:ptCount val="1"/>
                <c:pt idx="0">
                  <c:v>Eq of Time (minutes)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Calculations!$V$3:$V$366</c:f>
              <c:numCache/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0097"/>
        <c:crosses val="autoZero"/>
        <c:auto val="1"/>
        <c:lblOffset val="100"/>
        <c:tickLblSkip val="26"/>
        <c:noMultiLvlLbl val="0"/>
      </c:catAx>
      <c:valAx>
        <c:axId val="4220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95"/>
          <c:y val="0.18925"/>
          <c:w val="0.9297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Calculations!$T$2:$T$367</c:f>
              <c:numCache/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3547"/>
        <c:crosses val="autoZero"/>
        <c:auto val="1"/>
        <c:lblOffset val="100"/>
        <c:tickLblSkip val="27"/>
        <c:noMultiLvlLbl val="0"/>
      </c:catAx>
      <c:valAx>
        <c:axId val="628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2409825"/>
        <a:ext cx="28670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3</xdr:col>
      <xdr:colOff>0</xdr:colOff>
      <xdr:row>29</xdr:row>
      <xdr:rowOff>0</xdr:rowOff>
    </xdr:to>
    <xdr:graphicFrame>
      <xdr:nvGraphicFramePr>
        <xdr:cNvPr id="2" name="Chart 7"/>
        <xdr:cNvGraphicFramePr/>
      </xdr:nvGraphicFramePr>
      <xdr:xfrm>
        <a:off x="0" y="4505325"/>
        <a:ext cx="286702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3" name="Chart 6"/>
        <xdr:cNvGraphicFramePr/>
      </xdr:nvGraphicFramePr>
      <xdr:xfrm>
        <a:off x="0" y="6600825"/>
        <a:ext cx="28670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3</xdr:col>
      <xdr:colOff>0</xdr:colOff>
      <xdr:row>51</xdr:row>
      <xdr:rowOff>0</xdr:rowOff>
    </xdr:to>
    <xdr:graphicFrame>
      <xdr:nvGraphicFramePr>
        <xdr:cNvPr id="4" name="Chart 2"/>
        <xdr:cNvGraphicFramePr/>
      </xdr:nvGraphicFramePr>
      <xdr:xfrm>
        <a:off x="0" y="8696325"/>
        <a:ext cx="28670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3</xdr:col>
      <xdr:colOff>0</xdr:colOff>
      <xdr:row>62</xdr:row>
      <xdr:rowOff>0</xdr:rowOff>
    </xdr:to>
    <xdr:graphicFrame>
      <xdr:nvGraphicFramePr>
        <xdr:cNvPr id="5" name="Chart 3"/>
        <xdr:cNvGraphicFramePr/>
      </xdr:nvGraphicFramePr>
      <xdr:xfrm>
        <a:off x="0" y="10791825"/>
        <a:ext cx="286702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7.00390625" style="0" bestFit="1" customWidth="1"/>
    <col min="2" max="2" width="9.28125" style="0" customWidth="1"/>
    <col min="3" max="3" width="16.7109375" style="0" customWidth="1"/>
    <col min="4" max="4" width="10.8515625" style="0" bestFit="1" customWidth="1"/>
    <col min="5" max="5" width="9.7109375" style="0" customWidth="1"/>
    <col min="6" max="6" width="12.8515625" style="0" customWidth="1"/>
    <col min="7" max="7" width="11.8515625" style="0" customWidth="1"/>
    <col min="8" max="8" width="3.421875" style="0" customWidth="1"/>
    <col min="9" max="9" width="9.8515625" style="0" customWidth="1"/>
    <col min="22" max="23" width="10.28125" style="0" customWidth="1"/>
    <col min="24" max="25" width="10.140625" style="0" customWidth="1"/>
    <col min="26" max="26" width="10.7109375" style="0" customWidth="1"/>
    <col min="27" max="27" width="10.140625" style="0" customWidth="1"/>
    <col min="33" max="33" width="10.57421875" style="0" customWidth="1"/>
  </cols>
  <sheetData>
    <row r="1" spans="1:34" ht="99.75" customHeight="1">
      <c r="A1" s="9" t="s">
        <v>23</v>
      </c>
      <c r="B1" s="10"/>
      <c r="C1" s="10"/>
      <c r="D1" s="4" t="s">
        <v>7</v>
      </c>
      <c r="E1" s="4" t="s">
        <v>3</v>
      </c>
      <c r="F1" s="4" t="s">
        <v>8</v>
      </c>
      <c r="G1" s="4" t="s">
        <v>9</v>
      </c>
      <c r="H1" s="4"/>
      <c r="I1" s="4" t="s">
        <v>30</v>
      </c>
      <c r="J1" s="4" t="s">
        <v>31</v>
      </c>
      <c r="K1" s="4" t="s">
        <v>11</v>
      </c>
      <c r="L1" s="4" t="s">
        <v>10</v>
      </c>
      <c r="M1" s="4" t="s">
        <v>32</v>
      </c>
      <c r="N1" s="4" t="s">
        <v>33</v>
      </c>
      <c r="O1" s="4" t="s">
        <v>13</v>
      </c>
      <c r="P1" s="4" t="s">
        <v>34</v>
      </c>
      <c r="Q1" s="4" t="s">
        <v>28</v>
      </c>
      <c r="R1" s="4" t="s">
        <v>29</v>
      </c>
      <c r="S1" s="4" t="s">
        <v>35</v>
      </c>
      <c r="T1" s="4" t="s">
        <v>19</v>
      </c>
      <c r="U1" s="4" t="s">
        <v>14</v>
      </c>
      <c r="V1" s="4" t="s">
        <v>4</v>
      </c>
      <c r="W1" s="4" t="s">
        <v>18</v>
      </c>
      <c r="X1" s="4" t="s">
        <v>26</v>
      </c>
      <c r="Y1" s="4" t="s">
        <v>24</v>
      </c>
      <c r="Z1" s="4" t="s">
        <v>25</v>
      </c>
      <c r="AA1" s="4" t="s">
        <v>27</v>
      </c>
      <c r="AB1" s="4" t="s">
        <v>5</v>
      </c>
      <c r="AC1" s="4" t="s">
        <v>6</v>
      </c>
      <c r="AD1" s="4" t="s">
        <v>16</v>
      </c>
      <c r="AE1" s="4" t="s">
        <v>15</v>
      </c>
      <c r="AF1" s="4" t="s">
        <v>21</v>
      </c>
      <c r="AG1" s="4" t="s">
        <v>20</v>
      </c>
      <c r="AH1" s="4" t="s">
        <v>17</v>
      </c>
    </row>
    <row r="2" spans="1:35" ht="15">
      <c r="A2" t="s">
        <v>0</v>
      </c>
      <c r="B2" s="5">
        <v>40</v>
      </c>
      <c r="D2" s="1">
        <f>DATEVALUE("1/1/"&amp;$B$6)</f>
        <v>40179</v>
      </c>
      <c r="E2" s="7">
        <f>$B$5</f>
        <v>0.5</v>
      </c>
      <c r="F2" s="2">
        <f>D2+2415018.5+E2-$B$4/24</f>
        <v>2455198.2916666665</v>
      </c>
      <c r="G2" s="3">
        <f>(F2-2451545)/36525</f>
        <v>0.10002167465206055</v>
      </c>
      <c r="I2">
        <f>MOD(280.46646+G2*(36000.76983+G2*0.0003032),360)</f>
        <v>281.3237501932913</v>
      </c>
      <c r="J2">
        <f>357.52911+G2*(35999.05029-0.0001537*G2)</f>
        <v>3958.2144043518792</v>
      </c>
      <c r="K2">
        <f>0.016708634-G2*(0.000042037+0.0000001267*G2)</f>
        <v>0.016704428121313356</v>
      </c>
      <c r="L2">
        <f>SIN(RADIANS(J2))*(1.914602-G2*(0.004817+0.000014*G2))+SIN(RADIANS(2*J2))*(0.019993-0.000101*G2)+SIN(RADIANS(3*J2))*0.000289</f>
        <v>-0.06091467220397556</v>
      </c>
      <c r="M2">
        <f>I2+L2</f>
        <v>281.2628355210873</v>
      </c>
      <c r="N2">
        <f>J2+L2</f>
        <v>3958.153489679675</v>
      </c>
      <c r="O2">
        <f>(1.000001018*(1-K2*K2))/(1+K2*COS(RADIANS(N2)))</f>
        <v>0.9833049619810192</v>
      </c>
      <c r="P2">
        <f>M2-0.00569-0.00478*SIN(RADIANS(125.04-1934.136*G2))</f>
        <v>281.2615903292211</v>
      </c>
      <c r="Q2">
        <f>23+(26+((21.448-G2*(46.815+G2*(0.00059-G2*0.001813))))/60)/60</f>
        <v>23.437990411447995</v>
      </c>
      <c r="R2">
        <f>Q2+0.00256*COS(RADIANS(125.04-1934.136*G2))</f>
        <v>23.438932165452197</v>
      </c>
      <c r="S2">
        <f>DEGREES(ATAN2(COS(RADIANS(P2)),COS(RADIANS(R2))*SIN(RADIANS(P2))))</f>
        <v>-77.75493537914691</v>
      </c>
      <c r="T2">
        <f>DEGREES(ASIN(SIN(RADIANS(R2))*SIN(RADIANS(P2))))</f>
        <v>-22.961508129687317</v>
      </c>
      <c r="U2">
        <f>TAN(RADIANS(R2/2))*TAN(RADIANS(R2/2))</f>
        <v>0.043033173741721296</v>
      </c>
      <c r="V2">
        <f>4*DEGREES(U2*SIN(2*RADIANS(I2))-2*K2*SIN(RADIANS(J2))+4*K2*U2*SIN(RADIANS(J2))*COS(2*RADIANS(I2))-0.5*U2*U2*SIN(4*RADIANS(I2))-1.25*K2*K2*SIN(2*RADIANS(J2)))</f>
        <v>-3.685964577323522</v>
      </c>
      <c r="W2">
        <f>DEGREES(ACOS(COS(RADIANS(90.833))/(COS(RADIANS($B$2))*COS(RADIANS(T2)))-TAN(RADIANS($B$2))*TAN(RADIANS(T2))))</f>
        <v>70.43352065058218</v>
      </c>
      <c r="X2" s="7">
        <f>(720-4*$B$3-V2+$B$4*60)/1440</f>
        <v>0.5025596976231413</v>
      </c>
      <c r="Y2" s="7">
        <f>(X2*1440-W2*4)/1440</f>
        <v>0.3069110291493019</v>
      </c>
      <c r="Z2" s="7">
        <f>(X2*1440+W2*4)/1440</f>
        <v>0.6982083660969807</v>
      </c>
      <c r="AA2">
        <f>8*W2</f>
        <v>563.4681652046575</v>
      </c>
      <c r="AB2">
        <f>MOD(E2*1440+V2+4*$B$3-60*$B$4,1440)</f>
        <v>716.3140354226765</v>
      </c>
      <c r="AC2">
        <f>IF(AB2/4&lt;0,AB2/4+180,AB2/4-180)</f>
        <v>-0.9214911443308722</v>
      </c>
      <c r="AD2">
        <f aca="true" t="shared" si="0" ref="AD2:AD65">DEGREES(ACOS(SIN(RADIANS($B$2))*SIN(RADIANS(T2))+COS(RADIANS($B$2))*COS(RADIANS(T2))*COS(RADIANS(AC2))))</f>
        <v>62.96737600224886</v>
      </c>
      <c r="AE2">
        <f>90-AD2</f>
        <v>27.032623997751138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0.03148413352553348</v>
      </c>
      <c r="AG2">
        <f>AE2+AF2</f>
        <v>27.064108131276672</v>
      </c>
      <c r="AH2">
        <f aca="true" t="shared" si="1" ref="AH2:AH65">IF(AC2&gt;0,MOD(DEGREES(ACOS(((SIN(RADIANS($B$2))*COS(RADIANS(AD2)))-SIN(RADIANS(T2)))/(COS(RADIANS($B$2))*SIN(RADIANS(AD2)))))+180,360),MOD(540-DEGREES(ACOS(((SIN(RADIANS($B$2))*COS(RADIANS(AD2)))-SIN(RADIANS(T2)))/(COS(RADIANS($B$2))*SIN(RADIANS(AD2))))),360))</f>
        <v>179.04745069279693</v>
      </c>
      <c r="AI2" s="6"/>
    </row>
    <row r="3" spans="1:34" ht="15">
      <c r="A3" t="s">
        <v>1</v>
      </c>
      <c r="B3" s="5">
        <v>-105</v>
      </c>
      <c r="D3" s="1">
        <f>D2+1</f>
        <v>40180</v>
      </c>
      <c r="E3" s="7">
        <f aca="true" t="shared" si="2" ref="E3:E66">$B$5</f>
        <v>0.5</v>
      </c>
      <c r="F3" s="2">
        <f aca="true" t="shared" si="3" ref="F3:F66">D3+2415018.5+E3-$B$4/24</f>
        <v>2455199.2916666665</v>
      </c>
      <c r="G3" s="3">
        <f aca="true" t="shared" si="4" ref="G3:G66">(F3-2451545)/36525</f>
        <v>0.10004905315993187</v>
      </c>
      <c r="I3">
        <f aca="true" t="shared" si="5" ref="I3:I66">MOD(280.46646+G3*(36000.76983+G3*0.0003032),360)</f>
        <v>282.30939755511645</v>
      </c>
      <c r="J3">
        <f aca="true" t="shared" si="6" ref="J3:J66">357.52911+G3*(35999.05029-0.0001537*G3)</f>
        <v>3959.2000046327626</v>
      </c>
      <c r="K3">
        <f aca="true" t="shared" si="7" ref="K3:K66">0.016708634-G3*(0.000042037+0.0000001267*G3)</f>
        <v>0.016704426969709005</v>
      </c>
      <c r="L3">
        <f aca="true" t="shared" si="8" ref="L3:L66">SIN(RADIANS(J3))*(1.914602-G3*(0.004817+0.000014*G3))+SIN(RADIANS(2*J3))*(0.019993-0.000101*G3)+SIN(RADIANS(3*J3))*0.000289</f>
        <v>-0.027295186748611994</v>
      </c>
      <c r="M3">
        <f aca="true" t="shared" si="9" ref="M3:M66">I3+L3</f>
        <v>282.2821023683678</v>
      </c>
      <c r="N3">
        <f aca="true" t="shared" si="10" ref="N3:N66">J3+L3</f>
        <v>3959.172709446014</v>
      </c>
      <c r="O3">
        <f aca="true" t="shared" si="11" ref="O3:O66">(1.000001018*(1-K3*K3))/(1+K3*COS(RADIANS(N3)))</f>
        <v>0.9832982580770498</v>
      </c>
      <c r="P3">
        <f aca="true" t="shared" si="12" ref="P3:P66">M3-0.00569-0.00478*SIN(RADIANS(125.04-1934.136*G3))</f>
        <v>282.2808587997759</v>
      </c>
      <c r="Q3">
        <f aca="true" t="shared" si="13" ref="Q3:Q66">23+(26+((21.448-G3*(46.815+G3*(0.00059-G3*0.001813))))/60)/60</f>
        <v>23.437990055412833</v>
      </c>
      <c r="R3">
        <f aca="true" t="shared" si="14" ref="R3:R66">Q3+0.00256*COS(RADIANS(125.04-1934.136*G3))</f>
        <v>23.438929608931254</v>
      </c>
      <c r="S3">
        <f aca="true" t="shared" si="15" ref="S3:S66">DEGREES(ATAN2(COS(RADIANS(P3)),COS(RADIANS(R3))*SIN(RADIANS(P3))))</f>
        <v>-76.65262534324387</v>
      </c>
      <c r="T3">
        <f aca="true" t="shared" si="16" ref="T3:T66">DEGREES(ASIN(SIN(RADIANS(R3))*SIN(RADIANS(P3))))</f>
        <v>-22.87170856775697</v>
      </c>
      <c r="U3">
        <f aca="true" t="shared" si="17" ref="U3:U66">TAN(RADIANS(R3/2))*TAN(RADIANS(R3/2))</f>
        <v>0.04303316408729424</v>
      </c>
      <c r="V3">
        <f aca="true" t="shared" si="18" ref="V3:V66">4*DEGREES(U3*SIN(2*RADIANS(I3))-2*K3*SIN(RADIANS(J3))+4*K3*U3*SIN(RADIANS(J3))*COS(2*RADIANS(I3))-0.5*U3*U3*SIN(4*RADIANS(I3))-1.25*K3*K3*SIN(2*RADIANS(J3)))</f>
        <v>-4.151729841134745</v>
      </c>
      <c r="W3">
        <f aca="true" t="shared" si="19" ref="W3:W66">DEGREES(ACOS(COS(RADIANS(90.833))/(COS(RADIANS($B$2))*COS(RADIANS(T3)))-TAN(RADIANS($B$2))*TAN(RADIANS(T3))))</f>
        <v>70.52692455804932</v>
      </c>
      <c r="X3" s="7">
        <f aca="true" t="shared" si="20" ref="X3:X66">(720-4*$B$3-V3+$B$4*60)/1440</f>
        <v>0.5028831457230102</v>
      </c>
      <c r="Y3" s="7">
        <f aca="true" t="shared" si="21" ref="Y3:Y66">(X3*1440-W3*4)/1440</f>
        <v>0.30697502195065096</v>
      </c>
      <c r="Z3" s="7">
        <f aca="true" t="shared" si="22" ref="Z3:Z66">(X3*1440+W3*4)/1440</f>
        <v>0.6987912694953694</v>
      </c>
      <c r="AA3">
        <f aca="true" t="shared" si="23" ref="AA3:AA66">8*W3</f>
        <v>564.2153964643945</v>
      </c>
      <c r="AB3">
        <f aca="true" t="shared" si="24" ref="AB3:AB66">MOD(E3*1440+V3+4*$B$3-60*$B$4,1440)</f>
        <v>715.8482701588653</v>
      </c>
      <c r="AC3">
        <f aca="true" t="shared" si="25" ref="AC3:AC66">IF(AB3/4&lt;0,AB3/4+180,AB3/4-180)</f>
        <v>-1.0379324602836846</v>
      </c>
      <c r="AD3">
        <f t="shared" si="0"/>
        <v>62.87916389505315</v>
      </c>
      <c r="AE3">
        <f aca="true" t="shared" si="26" ref="AE3:AE66">90-AD3</f>
        <v>27.120836104946846</v>
      </c>
      <c r="AF3">
        <f aca="true" t="shared" si="27" ref="AF3:AF66">IF(AE3&gt;85,0,IF(AE3&gt;5,58.1/TAN(RADIANS(AE3))-0.07/POWER(TAN(RADIANS(AE3)),3)+0.000086/POWER(TAN(RADIANS(AE3)),5),IF(AE3&gt;-0.575,1735+AE3*(-518.2+AE3*(103.4+AE3*(-12.79+AE3*0.711))),-20.772/TAN(RADIANS(AE3)))))/3600</f>
        <v>0.03136585474983771</v>
      </c>
      <c r="AG3">
        <f aca="true" t="shared" si="28" ref="AG3:AG66">AE3+AF3</f>
        <v>27.152201959696683</v>
      </c>
      <c r="AH3">
        <f t="shared" si="1"/>
        <v>178.92552729693784</v>
      </c>
    </row>
    <row r="4" spans="1:34" ht="15">
      <c r="A4" t="s">
        <v>2</v>
      </c>
      <c r="B4" s="5">
        <v>-7</v>
      </c>
      <c r="D4" s="1">
        <f aca="true" t="shared" si="29" ref="D4:D67">D3+1</f>
        <v>40181</v>
      </c>
      <c r="E4" s="7">
        <f t="shared" si="2"/>
        <v>0.5</v>
      </c>
      <c r="F4" s="2">
        <f t="shared" si="3"/>
        <v>2455200.2916666665</v>
      </c>
      <c r="G4" s="3">
        <f t="shared" si="4"/>
        <v>0.10007643166780318</v>
      </c>
      <c r="I4">
        <f t="shared" si="5"/>
        <v>283.2950449169416</v>
      </c>
      <c r="J4">
        <f t="shared" si="6"/>
        <v>3960.185604913645</v>
      </c>
      <c r="K4">
        <f t="shared" si="7"/>
        <v>0.01670442581810446</v>
      </c>
      <c r="L4">
        <f t="shared" si="8"/>
        <v>0.006332894523476483</v>
      </c>
      <c r="M4">
        <f t="shared" si="9"/>
        <v>283.3013778114651</v>
      </c>
      <c r="N4">
        <f t="shared" si="10"/>
        <v>3960.1919378081684</v>
      </c>
      <c r="O4">
        <f t="shared" si="11"/>
        <v>0.9832966658265796</v>
      </c>
      <c r="P4">
        <f t="shared" si="12"/>
        <v>283.30013586234946</v>
      </c>
      <c r="Q4">
        <f t="shared" si="13"/>
        <v>23.43798969937767</v>
      </c>
      <c r="R4">
        <f t="shared" si="14"/>
        <v>23.438927051607767</v>
      </c>
      <c r="S4">
        <f t="shared" si="15"/>
        <v>-75.55182400870989</v>
      </c>
      <c r="T4">
        <f t="shared" si="16"/>
        <v>-22.774324095436842</v>
      </c>
      <c r="U4">
        <f t="shared" si="17"/>
        <v>0.04303315442983763</v>
      </c>
      <c r="V4">
        <f t="shared" si="18"/>
        <v>-4.611593058660435</v>
      </c>
      <c r="W4">
        <f t="shared" si="19"/>
        <v>70.6280211261467</v>
      </c>
      <c r="X4" s="7">
        <f t="shared" si="20"/>
        <v>0.5032024951796253</v>
      </c>
      <c r="Y4" s="7">
        <f t="shared" si="21"/>
        <v>0.30701354760699556</v>
      </c>
      <c r="Z4" s="7">
        <f t="shared" si="22"/>
        <v>0.6993914427522551</v>
      </c>
      <c r="AA4">
        <f t="shared" si="23"/>
        <v>565.0241690091736</v>
      </c>
      <c r="AB4">
        <f t="shared" si="24"/>
        <v>715.3884069413396</v>
      </c>
      <c r="AC4">
        <f t="shared" si="25"/>
        <v>-1.1528982646651116</v>
      </c>
      <c r="AD4">
        <f t="shared" si="0"/>
        <v>62.78353694257559</v>
      </c>
      <c r="AE4">
        <f t="shared" si="26"/>
        <v>27.216463057424413</v>
      </c>
      <c r="AF4">
        <f t="shared" si="27"/>
        <v>0.031238420580768766</v>
      </c>
      <c r="AG4">
        <f t="shared" si="28"/>
        <v>27.247701478005183</v>
      </c>
      <c r="AH4">
        <f t="shared" si="1"/>
        <v>178.80463527885286</v>
      </c>
    </row>
    <row r="5" spans="1:34" ht="15">
      <c r="A5" t="s">
        <v>12</v>
      </c>
      <c r="B5" s="8">
        <v>0.5</v>
      </c>
      <c r="D5" s="1">
        <f t="shared" si="29"/>
        <v>40182</v>
      </c>
      <c r="E5" s="7">
        <f t="shared" si="2"/>
        <v>0.5</v>
      </c>
      <c r="F5" s="2">
        <f t="shared" si="3"/>
        <v>2455201.2916666665</v>
      </c>
      <c r="G5" s="3">
        <f t="shared" si="4"/>
        <v>0.1001038101756745</v>
      </c>
      <c r="I5">
        <f t="shared" si="5"/>
        <v>284.2806922787677</v>
      </c>
      <c r="J5">
        <f t="shared" si="6"/>
        <v>3961.171205194527</v>
      </c>
      <c r="K5">
        <f t="shared" si="7"/>
        <v>0.01670442466649973</v>
      </c>
      <c r="L5">
        <f t="shared" si="8"/>
        <v>0.03995897559741878</v>
      </c>
      <c r="M5">
        <f t="shared" si="9"/>
        <v>284.3206512543651</v>
      </c>
      <c r="N5">
        <f t="shared" si="10"/>
        <v>3961.2111641701244</v>
      </c>
      <c r="O5">
        <f t="shared" si="11"/>
        <v>0.9833001857492779</v>
      </c>
      <c r="P5">
        <f t="shared" si="12"/>
        <v>284.31941092092626</v>
      </c>
      <c r="Q5">
        <f t="shared" si="13"/>
        <v>23.437989343342505</v>
      </c>
      <c r="R5">
        <f t="shared" si="14"/>
        <v>23.438924493483608</v>
      </c>
      <c r="S5">
        <f t="shared" si="15"/>
        <v>-74.45265534932604</v>
      </c>
      <c r="T5">
        <f t="shared" si="16"/>
        <v>-22.669402409764167</v>
      </c>
      <c r="U5">
        <f t="shared" si="17"/>
        <v>0.04303314476935853</v>
      </c>
      <c r="V5">
        <f t="shared" si="18"/>
        <v>-5.065067120095443</v>
      </c>
      <c r="W5">
        <f t="shared" si="19"/>
        <v>70.73671494677787</v>
      </c>
      <c r="X5" s="7">
        <f t="shared" si="20"/>
        <v>0.5035174077222885</v>
      </c>
      <c r="Y5" s="7">
        <f t="shared" si="21"/>
        <v>0.3070265328701277</v>
      </c>
      <c r="Z5" s="7">
        <f t="shared" si="22"/>
        <v>0.7000082825744491</v>
      </c>
      <c r="AA5">
        <f t="shared" si="23"/>
        <v>565.8937195742229</v>
      </c>
      <c r="AB5">
        <f t="shared" si="24"/>
        <v>714.9349328799045</v>
      </c>
      <c r="AC5">
        <f t="shared" si="25"/>
        <v>-1.2662667800238694</v>
      </c>
      <c r="AD5">
        <f t="shared" si="0"/>
        <v>62.680535060634284</v>
      </c>
      <c r="AE5">
        <f t="shared" si="26"/>
        <v>27.319464939365716</v>
      </c>
      <c r="AF5">
        <f t="shared" si="27"/>
        <v>0.031102064613044222</v>
      </c>
      <c r="AG5">
        <f t="shared" si="28"/>
        <v>27.35056700397876</v>
      </c>
      <c r="AH5">
        <f t="shared" si="1"/>
        <v>178.68486390425778</v>
      </c>
    </row>
    <row r="6" spans="1:34" ht="15">
      <c r="A6" t="s">
        <v>22</v>
      </c>
      <c r="B6" s="5">
        <v>2010</v>
      </c>
      <c r="D6" s="1">
        <f t="shared" si="29"/>
        <v>40183</v>
      </c>
      <c r="E6" s="7">
        <f t="shared" si="2"/>
        <v>0.5</v>
      </c>
      <c r="F6" s="2">
        <f t="shared" si="3"/>
        <v>2455202.2916666665</v>
      </c>
      <c r="G6" s="3">
        <f t="shared" si="4"/>
        <v>0.10013118868354583</v>
      </c>
      <c r="I6">
        <f t="shared" si="5"/>
        <v>285.26633964059465</v>
      </c>
      <c r="J6">
        <f t="shared" si="6"/>
        <v>3962.15680547541</v>
      </c>
      <c r="K6">
        <f t="shared" si="7"/>
        <v>0.016704423514894807</v>
      </c>
      <c r="L6">
        <f t="shared" si="8"/>
        <v>0.07357246120561423</v>
      </c>
      <c r="M6">
        <f t="shared" si="9"/>
        <v>285.3399121018003</v>
      </c>
      <c r="N6">
        <f t="shared" si="10"/>
        <v>3962.2303779366152</v>
      </c>
      <c r="O6">
        <f t="shared" si="11"/>
        <v>0.9833088166940386</v>
      </c>
      <c r="P6">
        <f t="shared" si="12"/>
        <v>285.3386733802375</v>
      </c>
      <c r="Q6">
        <f t="shared" si="13"/>
        <v>23.437988987307342</v>
      </c>
      <c r="R6">
        <f t="shared" si="14"/>
        <v>23.43892193456067</v>
      </c>
      <c r="S6">
        <f t="shared" si="15"/>
        <v>-73.35524019723812</v>
      </c>
      <c r="T6">
        <f t="shared" si="16"/>
        <v>-22.55699489302864</v>
      </c>
      <c r="U6">
        <f t="shared" si="17"/>
        <v>0.04303313510586412</v>
      </c>
      <c r="V6">
        <f t="shared" si="18"/>
        <v>-5.511675948812834</v>
      </c>
      <c r="W6">
        <f t="shared" si="19"/>
        <v>70.85290434595379</v>
      </c>
      <c r="X6" s="7">
        <f t="shared" si="20"/>
        <v>0.5038275527422311</v>
      </c>
      <c r="Y6" s="7">
        <f t="shared" si="21"/>
        <v>0.3070139295590261</v>
      </c>
      <c r="Z6" s="7">
        <f t="shared" si="22"/>
        <v>0.7006411759254361</v>
      </c>
      <c r="AA6">
        <f t="shared" si="23"/>
        <v>566.8232347676303</v>
      </c>
      <c r="AB6">
        <f t="shared" si="24"/>
        <v>714.4883240511872</v>
      </c>
      <c r="AC6">
        <f t="shared" si="25"/>
        <v>-1.377918987203202</v>
      </c>
      <c r="AD6">
        <f t="shared" si="0"/>
        <v>62.57020129139996</v>
      </c>
      <c r="AE6">
        <f t="shared" si="26"/>
        <v>27.42979870860004</v>
      </c>
      <c r="AF6">
        <f t="shared" si="27"/>
        <v>0.03095703352656768</v>
      </c>
      <c r="AG6">
        <f t="shared" si="28"/>
        <v>27.460755742126608</v>
      </c>
      <c r="AH6">
        <f t="shared" si="1"/>
        <v>178.5663016723738</v>
      </c>
    </row>
    <row r="7" spans="4:34" ht="15">
      <c r="D7" s="1">
        <f t="shared" si="29"/>
        <v>40184</v>
      </c>
      <c r="E7" s="7">
        <f t="shared" si="2"/>
        <v>0.5</v>
      </c>
      <c r="F7" s="2">
        <f t="shared" si="3"/>
        <v>2455203.2916666665</v>
      </c>
      <c r="G7" s="3">
        <f t="shared" si="4"/>
        <v>0.10015856719141715</v>
      </c>
      <c r="I7">
        <f t="shared" si="5"/>
        <v>286.25198700242163</v>
      </c>
      <c r="J7">
        <f t="shared" si="6"/>
        <v>3963.1424057562917</v>
      </c>
      <c r="K7">
        <f t="shared" si="7"/>
        <v>0.016704422363289697</v>
      </c>
      <c r="L7">
        <f t="shared" si="8"/>
        <v>0.10716276077878824</v>
      </c>
      <c r="M7">
        <f t="shared" si="9"/>
        <v>286.35914976320043</v>
      </c>
      <c r="N7">
        <f t="shared" si="10"/>
        <v>3963.2495685170707</v>
      </c>
      <c r="O7">
        <f t="shared" si="11"/>
        <v>0.9833225558394644</v>
      </c>
      <c r="P7">
        <f t="shared" si="12"/>
        <v>286.35791264971147</v>
      </c>
      <c r="Q7">
        <f t="shared" si="13"/>
        <v>23.43798863127218</v>
      </c>
      <c r="R7">
        <f t="shared" si="14"/>
        <v>23.438919374840832</v>
      </c>
      <c r="S7">
        <f t="shared" si="15"/>
        <v>-72.25969604656751</v>
      </c>
      <c r="T7">
        <f t="shared" si="16"/>
        <v>-22.437156530475143</v>
      </c>
      <c r="U7">
        <f t="shared" si="17"/>
        <v>0.04303312543936147</v>
      </c>
      <c r="V7">
        <f t="shared" si="18"/>
        <v>-5.950955230718306</v>
      </c>
      <c r="W7">
        <f t="shared" si="19"/>
        <v>70.97648172145729</v>
      </c>
      <c r="X7" s="7">
        <f t="shared" si="20"/>
        <v>0.50413260779911</v>
      </c>
      <c r="Y7" s="7">
        <f t="shared" si="21"/>
        <v>0.3069757141283953</v>
      </c>
      <c r="Z7" s="7">
        <f t="shared" si="22"/>
        <v>0.7012895014698246</v>
      </c>
      <c r="AA7">
        <f t="shared" si="23"/>
        <v>567.8118537716583</v>
      </c>
      <c r="AB7">
        <f t="shared" si="24"/>
        <v>714.0490447692817</v>
      </c>
      <c r="AC7">
        <f t="shared" si="25"/>
        <v>-1.4877388076795626</v>
      </c>
      <c r="AD7">
        <f t="shared" si="0"/>
        <v>62.45258175659716</v>
      </c>
      <c r="AE7">
        <f t="shared" si="26"/>
        <v>27.547418243402838</v>
      </c>
      <c r="AF7">
        <f t="shared" si="27"/>
        <v>0.03080358595952058</v>
      </c>
      <c r="AG7">
        <f t="shared" si="28"/>
        <v>27.57822182936236</v>
      </c>
      <c r="AH7">
        <f t="shared" si="1"/>
        <v>178.4490362545405</v>
      </c>
    </row>
    <row r="8" spans="4:34" ht="15">
      <c r="D8" s="1">
        <f t="shared" si="29"/>
        <v>40185</v>
      </c>
      <c r="E8" s="7">
        <f t="shared" si="2"/>
        <v>0.5</v>
      </c>
      <c r="F8" s="2">
        <f t="shared" si="3"/>
        <v>2455204.2916666665</v>
      </c>
      <c r="G8" s="3">
        <f t="shared" si="4"/>
        <v>0.10018594569928847</v>
      </c>
      <c r="I8">
        <f t="shared" si="5"/>
        <v>287.23763436424906</v>
      </c>
      <c r="J8">
        <f t="shared" si="6"/>
        <v>3964.1280060371732</v>
      </c>
      <c r="K8">
        <f t="shared" si="7"/>
        <v>0.016704421211684393</v>
      </c>
      <c r="L8">
        <f t="shared" si="8"/>
        <v>0.14071929239428885</v>
      </c>
      <c r="M8">
        <f t="shared" si="9"/>
        <v>287.37835365664336</v>
      </c>
      <c r="N8">
        <f t="shared" si="10"/>
        <v>3964.2687253295676</v>
      </c>
      <c r="O8">
        <f t="shared" si="11"/>
        <v>0.9833413986950461</v>
      </c>
      <c r="P8">
        <f t="shared" si="12"/>
        <v>287.37711814742465</v>
      </c>
      <c r="Q8">
        <f t="shared" si="13"/>
        <v>23.437988275237018</v>
      </c>
      <c r="R8">
        <f t="shared" si="14"/>
        <v>23.43891681432597</v>
      </c>
      <c r="S8">
        <f t="shared" si="15"/>
        <v>-71.16613686860411</v>
      </c>
      <c r="T8">
        <f t="shared" si="16"/>
        <v>-22.309945823239843</v>
      </c>
      <c r="U8">
        <f t="shared" si="17"/>
        <v>0.043033115769857674</v>
      </c>
      <c r="V8">
        <f t="shared" si="18"/>
        <v>-6.382453113797255</v>
      </c>
      <c r="W8">
        <f t="shared" si="19"/>
        <v>71.10733389383347</v>
      </c>
      <c r="X8" s="7">
        <f t="shared" si="20"/>
        <v>0.5044322591068037</v>
      </c>
      <c r="Y8" s="7">
        <f t="shared" si="21"/>
        <v>0.3069118871794885</v>
      </c>
      <c r="Z8" s="7">
        <f t="shared" si="22"/>
        <v>0.7019526310341189</v>
      </c>
      <c r="AA8">
        <f t="shared" si="23"/>
        <v>568.8586711506678</v>
      </c>
      <c r="AB8">
        <f t="shared" si="24"/>
        <v>713.6175468862027</v>
      </c>
      <c r="AC8">
        <f t="shared" si="25"/>
        <v>-1.5956132784493207</v>
      </c>
      <c r="AD8">
        <f t="shared" si="0"/>
        <v>62.32772560790064</v>
      </c>
      <c r="AE8">
        <f t="shared" si="26"/>
        <v>27.67227439209936</v>
      </c>
      <c r="AF8">
        <f t="shared" si="27"/>
        <v>0.030641991353602658</v>
      </c>
      <c r="AG8">
        <f t="shared" si="28"/>
        <v>27.702916383452962</v>
      </c>
      <c r="AH8">
        <f t="shared" si="1"/>
        <v>178.3331544317316</v>
      </c>
    </row>
    <row r="9" spans="4:34" ht="15">
      <c r="D9" s="1">
        <f t="shared" si="29"/>
        <v>40186</v>
      </c>
      <c r="E9" s="7">
        <f t="shared" si="2"/>
        <v>0.5</v>
      </c>
      <c r="F9" s="2">
        <f t="shared" si="3"/>
        <v>2455205.2916666665</v>
      </c>
      <c r="G9" s="3">
        <f t="shared" si="4"/>
        <v>0.1002133242071598</v>
      </c>
      <c r="I9">
        <f t="shared" si="5"/>
        <v>288.22328172607695</v>
      </c>
      <c r="J9">
        <f t="shared" si="6"/>
        <v>3965.113606318055</v>
      </c>
      <c r="K9">
        <f t="shared" si="7"/>
        <v>0.0167044200600789</v>
      </c>
      <c r="L9">
        <f t="shared" si="8"/>
        <v>0.17423148671951938</v>
      </c>
      <c r="M9">
        <f t="shared" si="9"/>
        <v>288.39751321279647</v>
      </c>
      <c r="N9">
        <f t="shared" si="10"/>
        <v>3965.287837804775</v>
      </c>
      <c r="O9">
        <f t="shared" si="11"/>
        <v>0.9833653391030442</v>
      </c>
      <c r="P9">
        <f t="shared" si="12"/>
        <v>288.3962793040431</v>
      </c>
      <c r="Q9">
        <f t="shared" si="13"/>
        <v>23.437987919201852</v>
      </c>
      <c r="R9">
        <f t="shared" si="14"/>
        <v>23.43891425301797</v>
      </c>
      <c r="S9">
        <f t="shared" si="15"/>
        <v>-70.07467293902877</v>
      </c>
      <c r="T9">
        <f t="shared" si="16"/>
        <v>-22.17542469687893</v>
      </c>
      <c r="U9">
        <f t="shared" si="17"/>
        <v>0.04303310609735986</v>
      </c>
      <c r="V9">
        <f t="shared" si="18"/>
        <v>-6.805730876286249</v>
      </c>
      <c r="W9">
        <f t="shared" si="19"/>
        <v>71.24534246848103</v>
      </c>
      <c r="X9" s="7">
        <f t="shared" si="20"/>
        <v>0.5047262019974211</v>
      </c>
      <c r="Y9" s="7">
        <f t="shared" si="21"/>
        <v>0.3068224729183072</v>
      </c>
      <c r="Z9" s="7">
        <f t="shared" si="22"/>
        <v>0.7026299310765352</v>
      </c>
      <c r="AA9">
        <f t="shared" si="23"/>
        <v>569.9627397478482</v>
      </c>
      <c r="AB9">
        <f t="shared" si="24"/>
        <v>713.1942691237138</v>
      </c>
      <c r="AC9">
        <f t="shared" si="25"/>
        <v>-1.701432719071562</v>
      </c>
      <c r="AD9">
        <f t="shared" si="0"/>
        <v>62.19568497471324</v>
      </c>
      <c r="AE9">
        <f t="shared" si="26"/>
        <v>27.804315025286762</v>
      </c>
      <c r="AF9">
        <f t="shared" si="27"/>
        <v>0.030472528780595056</v>
      </c>
      <c r="AG9">
        <f t="shared" si="28"/>
        <v>27.834787554067358</v>
      </c>
      <c r="AH9">
        <f t="shared" si="1"/>
        <v>178.21874203105097</v>
      </c>
    </row>
    <row r="10" spans="4:34" ht="15">
      <c r="D10" s="1">
        <f t="shared" si="29"/>
        <v>40187</v>
      </c>
      <c r="E10" s="7">
        <f t="shared" si="2"/>
        <v>0.5</v>
      </c>
      <c r="F10" s="2">
        <f t="shared" si="3"/>
        <v>2455206.2916666665</v>
      </c>
      <c r="G10" s="3">
        <f t="shared" si="4"/>
        <v>0.10024070271503112</v>
      </c>
      <c r="I10">
        <f t="shared" si="5"/>
        <v>289.2089290879053</v>
      </c>
      <c r="J10">
        <f t="shared" si="6"/>
        <v>3966.0992065989367</v>
      </c>
      <c r="K10">
        <f t="shared" si="7"/>
        <v>0.016704418908473222</v>
      </c>
      <c r="L10">
        <f t="shared" si="8"/>
        <v>0.20768879094796408</v>
      </c>
      <c r="M10">
        <f t="shared" si="9"/>
        <v>289.41661787885323</v>
      </c>
      <c r="N10">
        <f t="shared" si="10"/>
        <v>3966.3068953898846</v>
      </c>
      <c r="O10">
        <f t="shared" si="11"/>
        <v>0.9833943692410646</v>
      </c>
      <c r="P10">
        <f t="shared" si="12"/>
        <v>289.4153855667589</v>
      </c>
      <c r="Q10">
        <f t="shared" si="13"/>
        <v>23.43798756316669</v>
      </c>
      <c r="R10">
        <f t="shared" si="14"/>
        <v>23.43891169091872</v>
      </c>
      <c r="S10">
        <f t="shared" si="15"/>
        <v>-68.98541067752458</v>
      </c>
      <c r="T10">
        <f t="shared" si="16"/>
        <v>-22.033658405859082</v>
      </c>
      <c r="U10">
        <f t="shared" si="17"/>
        <v>0.043033096421875146</v>
      </c>
      <c r="V10">
        <f t="shared" si="18"/>
        <v>-7.220363562014836</v>
      </c>
      <c r="W10">
        <f t="shared" si="19"/>
        <v>71.39038420661447</v>
      </c>
      <c r="X10" s="7">
        <f t="shared" si="20"/>
        <v>0.5050141413625103</v>
      </c>
      <c r="Y10" s="7">
        <f t="shared" si="21"/>
        <v>0.306707518566359</v>
      </c>
      <c r="Z10" s="7">
        <f t="shared" si="22"/>
        <v>0.7033207641586616</v>
      </c>
      <c r="AA10">
        <f t="shared" si="23"/>
        <v>571.1230736529158</v>
      </c>
      <c r="AB10">
        <f t="shared" si="24"/>
        <v>712.7796364379851</v>
      </c>
      <c r="AC10">
        <f t="shared" si="25"/>
        <v>-1.8050908905037204</v>
      </c>
      <c r="AD10">
        <f t="shared" si="0"/>
        <v>62.0565149095147</v>
      </c>
      <c r="AE10">
        <f t="shared" si="26"/>
        <v>27.943485090485296</v>
      </c>
      <c r="AF10">
        <f t="shared" si="27"/>
        <v>0.030295485759224118</v>
      </c>
      <c r="AG10">
        <f t="shared" si="28"/>
        <v>27.973780576244522</v>
      </c>
      <c r="AH10">
        <f t="shared" si="1"/>
        <v>178.1058838612272</v>
      </c>
    </row>
    <row r="11" spans="4:34" ht="15">
      <c r="D11" s="1">
        <f t="shared" si="29"/>
        <v>40188</v>
      </c>
      <c r="E11" s="7">
        <f t="shared" si="2"/>
        <v>0.5</v>
      </c>
      <c r="F11" s="2">
        <f t="shared" si="3"/>
        <v>2455207.2916666665</v>
      </c>
      <c r="G11" s="3">
        <f t="shared" si="4"/>
        <v>0.10026808122290244</v>
      </c>
      <c r="I11">
        <f t="shared" si="5"/>
        <v>290.19457644973363</v>
      </c>
      <c r="J11">
        <f t="shared" si="6"/>
        <v>3967.0848068798177</v>
      </c>
      <c r="K11">
        <f t="shared" si="7"/>
        <v>0.01670441775686735</v>
      </c>
      <c r="L11">
        <f t="shared" si="8"/>
        <v>0.24108067272582642</v>
      </c>
      <c r="M11">
        <f t="shared" si="9"/>
        <v>290.4356571224595</v>
      </c>
      <c r="N11">
        <f t="shared" si="10"/>
        <v>3967.3258875525435</v>
      </c>
      <c r="O11">
        <f t="shared" si="11"/>
        <v>0.9834284796253313</v>
      </c>
      <c r="P11">
        <f t="shared" si="12"/>
        <v>290.43442640321655</v>
      </c>
      <c r="Q11">
        <f t="shared" si="13"/>
        <v>23.437987207131528</v>
      </c>
      <c r="R11">
        <f t="shared" si="14"/>
        <v>23.438909128030097</v>
      </c>
      <c r="S11">
        <f t="shared" si="15"/>
        <v>-67.89845250006985</v>
      </c>
      <c r="T11">
        <f t="shared" si="16"/>
        <v>-21.884715434387992</v>
      </c>
      <c r="U11">
        <f t="shared" si="17"/>
        <v>0.04303308674341064</v>
      </c>
      <c r="V11">
        <f t="shared" si="18"/>
        <v>-7.625940581579703</v>
      </c>
      <c r="W11">
        <f t="shared" si="19"/>
        <v>71.54233140288159</v>
      </c>
      <c r="X11" s="7">
        <f t="shared" si="20"/>
        <v>0.5052957920705414</v>
      </c>
      <c r="Y11" s="7">
        <f t="shared" si="21"/>
        <v>0.3065670937292037</v>
      </c>
      <c r="Z11" s="7">
        <f t="shared" si="22"/>
        <v>0.7040244904118792</v>
      </c>
      <c r="AA11">
        <f t="shared" si="23"/>
        <v>572.3386512230527</v>
      </c>
      <c r="AB11">
        <f t="shared" si="24"/>
        <v>712.3740594184203</v>
      </c>
      <c r="AC11">
        <f t="shared" si="25"/>
        <v>-1.9064851453949245</v>
      </c>
      <c r="AD11">
        <f t="shared" si="0"/>
        <v>61.91027333097153</v>
      </c>
      <c r="AE11">
        <f t="shared" si="26"/>
        <v>28.089726669028472</v>
      </c>
      <c r="AF11">
        <f t="shared" si="27"/>
        <v>0.03011115707100764</v>
      </c>
      <c r="AG11">
        <f t="shared" si="28"/>
        <v>28.11983782609948</v>
      </c>
      <c r="AH11">
        <f t="shared" si="1"/>
        <v>177.99466364722036</v>
      </c>
    </row>
    <row r="12" spans="4:34" ht="15">
      <c r="D12" s="1">
        <f t="shared" si="29"/>
        <v>40189</v>
      </c>
      <c r="E12" s="7">
        <f t="shared" si="2"/>
        <v>0.5</v>
      </c>
      <c r="F12" s="2">
        <f t="shared" si="3"/>
        <v>2455208.2916666665</v>
      </c>
      <c r="G12" s="3">
        <f t="shared" si="4"/>
        <v>0.10029545973077375</v>
      </c>
      <c r="I12">
        <f t="shared" si="5"/>
        <v>291.1802238115624</v>
      </c>
      <c r="J12">
        <f t="shared" si="6"/>
        <v>3968.0704071606983</v>
      </c>
      <c r="K12">
        <f t="shared" si="7"/>
        <v>0.01670441660526129</v>
      </c>
      <c r="L12">
        <f t="shared" si="8"/>
        <v>0.27439662406686477</v>
      </c>
      <c r="M12">
        <f t="shared" si="9"/>
        <v>291.4546204356293</v>
      </c>
      <c r="N12">
        <f t="shared" si="10"/>
        <v>3968.344803784765</v>
      </c>
      <c r="O12">
        <f t="shared" si="11"/>
        <v>0.9834676591146511</v>
      </c>
      <c r="P12">
        <f t="shared" si="12"/>
        <v>291.45339130542874</v>
      </c>
      <c r="Q12">
        <f t="shared" si="13"/>
        <v>23.437986851096362</v>
      </c>
      <c r="R12">
        <f t="shared" si="14"/>
        <v>23.438906564353985</v>
      </c>
      <c r="S12">
        <f t="shared" si="15"/>
        <v>-66.81389668412719</v>
      </c>
      <c r="T12">
        <f t="shared" si="16"/>
        <v>-21.72866739396891</v>
      </c>
      <c r="U12">
        <f t="shared" si="17"/>
        <v>0.04303307706197345</v>
      </c>
      <c r="V12">
        <f t="shared" si="18"/>
        <v>-8.02206627813354</v>
      </c>
      <c r="W12">
        <f t="shared" si="19"/>
        <v>71.7010522674569</v>
      </c>
      <c r="X12" s="7">
        <f t="shared" si="20"/>
        <v>0.5055708793598149</v>
      </c>
      <c r="Y12" s="7">
        <f t="shared" si="21"/>
        <v>0.3064012897279902</v>
      </c>
      <c r="Z12" s="7">
        <f t="shared" si="22"/>
        <v>0.7047404689916397</v>
      </c>
      <c r="AA12">
        <f t="shared" si="23"/>
        <v>573.6084181396552</v>
      </c>
      <c r="AB12">
        <f t="shared" si="24"/>
        <v>711.9779337218664</v>
      </c>
      <c r="AC12">
        <f t="shared" si="25"/>
        <v>-2.0055165695333983</v>
      </c>
      <c r="AD12">
        <f t="shared" si="0"/>
        <v>61.75702096499834</v>
      </c>
      <c r="AE12">
        <f t="shared" si="26"/>
        <v>28.24297903500166</v>
      </c>
      <c r="AF12">
        <f t="shared" si="27"/>
        <v>0.029919843583380425</v>
      </c>
      <c r="AG12">
        <f t="shared" si="28"/>
        <v>28.27289887858504</v>
      </c>
      <c r="AH12">
        <f t="shared" si="1"/>
        <v>177.8851639640228</v>
      </c>
    </row>
    <row r="13" spans="4:34" ht="15">
      <c r="D13" s="1">
        <f t="shared" si="29"/>
        <v>40190</v>
      </c>
      <c r="E13" s="7">
        <f t="shared" si="2"/>
        <v>0.5</v>
      </c>
      <c r="F13" s="2">
        <f t="shared" si="3"/>
        <v>2455209.2916666665</v>
      </c>
      <c r="G13" s="3">
        <f t="shared" si="4"/>
        <v>0.10032283823864507</v>
      </c>
      <c r="I13">
        <f t="shared" si="5"/>
        <v>292.16587117339213</v>
      </c>
      <c r="J13">
        <f t="shared" si="6"/>
        <v>3969.0560074415794</v>
      </c>
      <c r="K13">
        <f t="shared" si="7"/>
        <v>0.016704415453655037</v>
      </c>
      <c r="L13">
        <f t="shared" si="8"/>
        <v>0.30762616525335534</v>
      </c>
      <c r="M13">
        <f t="shared" si="9"/>
        <v>292.4734973386455</v>
      </c>
      <c r="N13">
        <f t="shared" si="10"/>
        <v>3969.3636336068325</v>
      </c>
      <c r="O13">
        <f t="shared" si="11"/>
        <v>0.9835118949150695</v>
      </c>
      <c r="P13">
        <f t="shared" si="12"/>
        <v>292.47226979367696</v>
      </c>
      <c r="Q13">
        <f t="shared" si="13"/>
        <v>23.4379864950612</v>
      </c>
      <c r="R13">
        <f t="shared" si="14"/>
        <v>23.438903999892283</v>
      </c>
      <c r="S13">
        <f t="shared" si="15"/>
        <v>-65.73183724687375</v>
      </c>
      <c r="T13">
        <f t="shared" si="16"/>
        <v>-21.565588918067405</v>
      </c>
      <c r="U13">
        <f t="shared" si="17"/>
        <v>0.04303306737757074</v>
      </c>
      <c r="V13">
        <f t="shared" si="18"/>
        <v>-8.408360456695132</v>
      </c>
      <c r="W13">
        <f t="shared" si="19"/>
        <v>71.86641131048495</v>
      </c>
      <c r="X13" s="7">
        <f t="shared" si="20"/>
        <v>0.5058391392060383</v>
      </c>
      <c r="Y13" s="7">
        <f t="shared" si="21"/>
        <v>0.3062102188991357</v>
      </c>
      <c r="Z13" s="7">
        <f t="shared" si="22"/>
        <v>0.7054680595129409</v>
      </c>
      <c r="AA13">
        <f t="shared" si="23"/>
        <v>574.9312904838796</v>
      </c>
      <c r="AB13">
        <f t="shared" si="24"/>
        <v>711.5916395433048</v>
      </c>
      <c r="AC13">
        <f t="shared" si="25"/>
        <v>-2.102090114173791</v>
      </c>
      <c r="AD13">
        <f t="shared" si="0"/>
        <v>61.59682128395959</v>
      </c>
      <c r="AE13">
        <f t="shared" si="26"/>
        <v>28.403178716040408</v>
      </c>
      <c r="AF13">
        <f t="shared" si="27"/>
        <v>0.02972185108793122</v>
      </c>
      <c r="AG13">
        <f t="shared" si="28"/>
        <v>28.43290056712834</v>
      </c>
      <c r="AH13">
        <f t="shared" si="1"/>
        <v>177.77746616978936</v>
      </c>
    </row>
    <row r="14" spans="4:34" ht="15">
      <c r="D14" s="1">
        <f t="shared" si="29"/>
        <v>40191</v>
      </c>
      <c r="E14" s="7">
        <f t="shared" si="2"/>
        <v>0.5</v>
      </c>
      <c r="F14" s="2">
        <f t="shared" si="3"/>
        <v>2455210.2916666665</v>
      </c>
      <c r="G14" s="3">
        <f t="shared" si="4"/>
        <v>0.1003502167465164</v>
      </c>
      <c r="I14">
        <f t="shared" si="5"/>
        <v>293.1515185352223</v>
      </c>
      <c r="J14">
        <f t="shared" si="6"/>
        <v>3970.041607722459</v>
      </c>
      <c r="K14">
        <f t="shared" si="7"/>
        <v>0.016704414302048595</v>
      </c>
      <c r="L14">
        <f t="shared" si="8"/>
        <v>0.34075884872065676</v>
      </c>
      <c r="M14">
        <f t="shared" si="9"/>
        <v>293.49227738394296</v>
      </c>
      <c r="N14">
        <f t="shared" si="10"/>
        <v>3970.38236657118</v>
      </c>
      <c r="O14">
        <f t="shared" si="11"/>
        <v>0.9835611725852113</v>
      </c>
      <c r="P14">
        <f t="shared" si="12"/>
        <v>293.4910514203947</v>
      </c>
      <c r="Q14">
        <f t="shared" si="13"/>
        <v>23.437986139026037</v>
      </c>
      <c r="R14">
        <f t="shared" si="14"/>
        <v>23.438901434646866</v>
      </c>
      <c r="S14">
        <f t="shared" si="15"/>
        <v>-64.65236383654303</v>
      </c>
      <c r="T14">
        <f t="shared" si="16"/>
        <v>-21.395557554279087</v>
      </c>
      <c r="U14">
        <f t="shared" si="17"/>
        <v>0.043033057690209583</v>
      </c>
      <c r="V14">
        <f t="shared" si="18"/>
        <v>-8.784458876014096</v>
      </c>
      <c r="W14">
        <f t="shared" si="19"/>
        <v>72.03826972681841</v>
      </c>
      <c r="X14" s="7">
        <f t="shared" si="20"/>
        <v>0.5061003186638986</v>
      </c>
      <c r="Y14" s="7">
        <f t="shared" si="21"/>
        <v>0.3059940138671808</v>
      </c>
      <c r="Z14" s="7">
        <f t="shared" si="22"/>
        <v>0.7062066234606165</v>
      </c>
      <c r="AA14">
        <f t="shared" si="23"/>
        <v>576.3061578145473</v>
      </c>
      <c r="AB14">
        <f t="shared" si="24"/>
        <v>711.2155411239859</v>
      </c>
      <c r="AC14">
        <f t="shared" si="25"/>
        <v>-2.196114719003532</v>
      </c>
      <c r="AD14">
        <f t="shared" si="0"/>
        <v>61.429740444196455</v>
      </c>
      <c r="AE14">
        <f t="shared" si="26"/>
        <v>28.570259555803545</v>
      </c>
      <c r="AF14">
        <f t="shared" si="27"/>
        <v>0.029517489161049865</v>
      </c>
      <c r="AG14">
        <f t="shared" si="28"/>
        <v>28.599777044964597</v>
      </c>
      <c r="AH14">
        <f t="shared" si="1"/>
        <v>177.67165033844276</v>
      </c>
    </row>
    <row r="15" spans="4:34" ht="15">
      <c r="D15" s="1">
        <f t="shared" si="29"/>
        <v>40192</v>
      </c>
      <c r="E15" s="7">
        <f t="shared" si="2"/>
        <v>0.5</v>
      </c>
      <c r="F15" s="2">
        <f t="shared" si="3"/>
        <v>2455211.2916666665</v>
      </c>
      <c r="G15" s="3">
        <f t="shared" si="4"/>
        <v>0.10037759525438772</v>
      </c>
      <c r="I15">
        <f t="shared" si="5"/>
        <v>294.1371658970529</v>
      </c>
      <c r="J15">
        <f t="shared" si="6"/>
        <v>3971.0272080033396</v>
      </c>
      <c r="K15">
        <f t="shared" si="7"/>
        <v>0.016704413150441962</v>
      </c>
      <c r="L15">
        <f t="shared" si="8"/>
        <v>0.37378426292358424</v>
      </c>
      <c r="M15">
        <f t="shared" si="9"/>
        <v>294.5109501599765</v>
      </c>
      <c r="N15">
        <f t="shared" si="10"/>
        <v>3971.400992266263</v>
      </c>
      <c r="O15">
        <f t="shared" si="11"/>
        <v>0.9836154760423058</v>
      </c>
      <c r="P15">
        <f t="shared" si="12"/>
        <v>294.5097257740354</v>
      </c>
      <c r="Q15">
        <f t="shared" si="13"/>
        <v>23.43798578299087</v>
      </c>
      <c r="R15">
        <f t="shared" si="14"/>
        <v>23.43889886861962</v>
      </c>
      <c r="S15">
        <f t="shared" si="15"/>
        <v>-63.575561636874696</v>
      </c>
      <c r="T15">
        <f t="shared" si="16"/>
        <v>-21.21865365438566</v>
      </c>
      <c r="U15">
        <f t="shared" si="17"/>
        <v>0.04303304799989714</v>
      </c>
      <c r="V15">
        <f t="shared" si="18"/>
        <v>-9.150013702156594</v>
      </c>
      <c r="W15">
        <f t="shared" si="19"/>
        <v>72.2164857790838</v>
      </c>
      <c r="X15" s="7">
        <f t="shared" si="20"/>
        <v>0.5063541761820533</v>
      </c>
      <c r="Y15" s="7">
        <f t="shared" si="21"/>
        <v>0.30575282679570936</v>
      </c>
      <c r="Z15" s="7">
        <f t="shared" si="22"/>
        <v>0.7069555255683971</v>
      </c>
      <c r="AA15">
        <f t="shared" si="23"/>
        <v>577.7318862326704</v>
      </c>
      <c r="AB15">
        <f t="shared" si="24"/>
        <v>710.8499862978434</v>
      </c>
      <c r="AC15">
        <f t="shared" si="25"/>
        <v>-2.2875034255391427</v>
      </c>
      <c r="AD15">
        <f t="shared" si="0"/>
        <v>61.255847222059835</v>
      </c>
      <c r="AE15">
        <f t="shared" si="26"/>
        <v>28.744152777940165</v>
      </c>
      <c r="AF15">
        <f t="shared" si="27"/>
        <v>0.029307070053696347</v>
      </c>
      <c r="AG15">
        <f t="shared" si="28"/>
        <v>28.773459847993863</v>
      </c>
      <c r="AH15">
        <f t="shared" si="1"/>
        <v>177.5677951918999</v>
      </c>
    </row>
    <row r="16" spans="4:34" ht="15">
      <c r="D16" s="1">
        <f t="shared" si="29"/>
        <v>40193</v>
      </c>
      <c r="E16" s="7">
        <f t="shared" si="2"/>
        <v>0.5</v>
      </c>
      <c r="F16" s="2">
        <f t="shared" si="3"/>
        <v>2455212.2916666665</v>
      </c>
      <c r="G16" s="3">
        <f t="shared" si="4"/>
        <v>0.10040497376225904</v>
      </c>
      <c r="I16">
        <f t="shared" si="5"/>
        <v>295.122813258884</v>
      </c>
      <c r="J16">
        <f t="shared" si="6"/>
        <v>3972.0128082842193</v>
      </c>
      <c r="K16">
        <f t="shared" si="7"/>
        <v>0.016704411998835142</v>
      </c>
      <c r="L16">
        <f t="shared" si="8"/>
        <v>0.4066920361819953</v>
      </c>
      <c r="M16">
        <f t="shared" si="9"/>
        <v>295.529505295066</v>
      </c>
      <c r="N16">
        <f t="shared" si="10"/>
        <v>3972.4195003204013</v>
      </c>
      <c r="O16">
        <f t="shared" si="11"/>
        <v>0.9836747875688908</v>
      </c>
      <c r="P16">
        <f t="shared" si="12"/>
        <v>295.5282824829177</v>
      </c>
      <c r="Q16">
        <f t="shared" si="13"/>
        <v>23.43798542695571</v>
      </c>
      <c r="R16">
        <f t="shared" si="14"/>
        <v>23.43889630181244</v>
      </c>
      <c r="S16">
        <f t="shared" si="15"/>
        <v>-62.501511284612</v>
      </c>
      <c r="T16">
        <f t="shared" si="16"/>
        <v>-21.03496026268428</v>
      </c>
      <c r="U16">
        <f t="shared" si="17"/>
        <v>0.04303303830664054</v>
      </c>
      <c r="V16">
        <f t="shared" si="18"/>
        <v>-9.504693923105261</v>
      </c>
      <c r="W16">
        <f t="shared" si="19"/>
        <v>72.40091517720512</v>
      </c>
      <c r="X16" s="7">
        <f t="shared" si="20"/>
        <v>0.5066004818910452</v>
      </c>
      <c r="Y16" s="7">
        <f t="shared" si="21"/>
        <v>0.305486828621031</v>
      </c>
      <c r="Z16" s="7">
        <f t="shared" si="22"/>
        <v>0.7077141351610595</v>
      </c>
      <c r="AA16">
        <f t="shared" si="23"/>
        <v>579.207321417641</v>
      </c>
      <c r="AB16">
        <f t="shared" si="24"/>
        <v>710.4953060768947</v>
      </c>
      <c r="AC16">
        <f t="shared" si="25"/>
        <v>-2.376173480776316</v>
      </c>
      <c r="AD16">
        <f t="shared" si="0"/>
        <v>61.075212948624824</v>
      </c>
      <c r="AE16">
        <f t="shared" si="26"/>
        <v>28.924787051375176</v>
      </c>
      <c r="AF16">
        <f t="shared" si="27"/>
        <v>0.02909090761637198</v>
      </c>
      <c r="AG16">
        <f t="shared" si="28"/>
        <v>28.953877958991548</v>
      </c>
      <c r="AH16">
        <f t="shared" si="1"/>
        <v>177.46597803211125</v>
      </c>
    </row>
    <row r="17" spans="4:34" ht="15">
      <c r="D17" s="1">
        <f t="shared" si="29"/>
        <v>40194</v>
      </c>
      <c r="E17" s="7">
        <f t="shared" si="2"/>
        <v>0.5</v>
      </c>
      <c r="F17" s="2">
        <f t="shared" si="3"/>
        <v>2455213.2916666665</v>
      </c>
      <c r="G17" s="3">
        <f t="shared" si="4"/>
        <v>0.10043235227013037</v>
      </c>
      <c r="I17">
        <f t="shared" si="5"/>
        <v>296.10846062071596</v>
      </c>
      <c r="J17">
        <f t="shared" si="6"/>
        <v>3972.998408565099</v>
      </c>
      <c r="K17">
        <f t="shared" si="7"/>
        <v>0.01670441084722813</v>
      </c>
      <c r="L17">
        <f t="shared" si="8"/>
        <v>0.4394718405037225</v>
      </c>
      <c r="M17">
        <f t="shared" si="9"/>
        <v>296.54793246121966</v>
      </c>
      <c r="N17">
        <f t="shared" si="10"/>
        <v>3973.4378804056028</v>
      </c>
      <c r="O17">
        <f t="shared" si="11"/>
        <v>0.9837390878201878</v>
      </c>
      <c r="P17">
        <f t="shared" si="12"/>
        <v>296.54671121904835</v>
      </c>
      <c r="Q17">
        <f t="shared" si="13"/>
        <v>23.437985070920547</v>
      </c>
      <c r="R17">
        <f t="shared" si="14"/>
        <v>23.43889373422721</v>
      </c>
      <c r="S17">
        <f t="shared" si="15"/>
        <v>-61.43028879991411</v>
      </c>
      <c r="T17">
        <f t="shared" si="16"/>
        <v>-20.844563002968986</v>
      </c>
      <c r="U17">
        <f t="shared" si="17"/>
        <v>0.043033028610446895</v>
      </c>
      <c r="V17">
        <f t="shared" si="18"/>
        <v>-9.848185723804642</v>
      </c>
      <c r="W17">
        <f t="shared" si="19"/>
        <v>72.59141145262875</v>
      </c>
      <c r="X17" s="7">
        <f t="shared" si="20"/>
        <v>0.5068390178637532</v>
      </c>
      <c r="Y17" s="7">
        <f t="shared" si="21"/>
        <v>0.3051962082731178</v>
      </c>
      <c r="Z17" s="7">
        <f t="shared" si="22"/>
        <v>0.7084818274543886</v>
      </c>
      <c r="AA17">
        <f t="shared" si="23"/>
        <v>580.73129162103</v>
      </c>
      <c r="AB17">
        <f t="shared" si="24"/>
        <v>710.1518142761954</v>
      </c>
      <c r="AC17">
        <f t="shared" si="25"/>
        <v>-2.4620464309511476</v>
      </c>
      <c r="AD17">
        <f t="shared" si="0"/>
        <v>60.88791144325516</v>
      </c>
      <c r="AE17">
        <f t="shared" si="26"/>
        <v>29.112088556744837</v>
      </c>
      <c r="AF17">
        <f t="shared" si="27"/>
        <v>0.02886931626471134</v>
      </c>
      <c r="AG17">
        <f t="shared" si="28"/>
        <v>29.140957873009548</v>
      </c>
      <c r="AH17">
        <f t="shared" si="1"/>
        <v>177.3662746730971</v>
      </c>
    </row>
    <row r="18" spans="4:34" ht="15">
      <c r="D18" s="1">
        <f t="shared" si="29"/>
        <v>40195</v>
      </c>
      <c r="E18" s="7">
        <f t="shared" si="2"/>
        <v>0.5</v>
      </c>
      <c r="F18" s="2">
        <f t="shared" si="3"/>
        <v>2455214.2916666665</v>
      </c>
      <c r="G18" s="3">
        <f t="shared" si="4"/>
        <v>0.10045973077800169</v>
      </c>
      <c r="I18">
        <f t="shared" si="5"/>
        <v>297.09410798254794</v>
      </c>
      <c r="J18">
        <f t="shared" si="6"/>
        <v>3973.984008845979</v>
      </c>
      <c r="K18">
        <f t="shared" si="7"/>
        <v>0.01670440969562093</v>
      </c>
      <c r="L18">
        <f t="shared" si="8"/>
        <v>0.4721133953825759</v>
      </c>
      <c r="M18">
        <f t="shared" si="9"/>
        <v>297.5662213779305</v>
      </c>
      <c r="N18">
        <f t="shared" si="10"/>
        <v>3974.4561222413618</v>
      </c>
      <c r="O18">
        <f t="shared" si="11"/>
        <v>0.9838083558321508</v>
      </c>
      <c r="P18">
        <f t="shared" si="12"/>
        <v>297.5650017019191</v>
      </c>
      <c r="Q18">
        <f t="shared" si="13"/>
        <v>23.43798471488538</v>
      </c>
      <c r="R18">
        <f t="shared" si="14"/>
        <v>23.43889116586582</v>
      </c>
      <c r="S18">
        <f t="shared" si="15"/>
        <v>-60.36196552949613</v>
      </c>
      <c r="T18">
        <f t="shared" si="16"/>
        <v>-20.64754996453607</v>
      </c>
      <c r="U18">
        <f t="shared" si="17"/>
        <v>0.04303301891132336</v>
      </c>
      <c r="V18">
        <f t="shared" si="18"/>
        <v>-10.180192821214357</v>
      </c>
      <c r="W18">
        <f t="shared" si="19"/>
        <v>72.7878263256125</v>
      </c>
      <c r="X18" s="7">
        <f t="shared" si="20"/>
        <v>0.5070695783480655</v>
      </c>
      <c r="Y18" s="7">
        <f t="shared" si="21"/>
        <v>0.3048811718880308</v>
      </c>
      <c r="Z18" s="7">
        <f t="shared" si="22"/>
        <v>0.7092579848081003</v>
      </c>
      <c r="AA18">
        <f t="shared" si="23"/>
        <v>582.3026106049</v>
      </c>
      <c r="AB18">
        <f t="shared" si="24"/>
        <v>709.8198071787856</v>
      </c>
      <c r="AC18">
        <f t="shared" si="25"/>
        <v>-2.545048205303601</v>
      </c>
      <c r="AD18">
        <f t="shared" si="0"/>
        <v>60.69401894617941</v>
      </c>
      <c r="AE18">
        <f t="shared" si="26"/>
        <v>29.305981053820588</v>
      </c>
      <c r="AF18">
        <f t="shared" si="27"/>
        <v>0.028642609990431635</v>
      </c>
      <c r="AG18">
        <f t="shared" si="28"/>
        <v>29.33462366381102</v>
      </c>
      <c r="AH18">
        <f t="shared" si="1"/>
        <v>177.2687593731904</v>
      </c>
    </row>
    <row r="19" spans="4:34" ht="15">
      <c r="D19" s="1">
        <f t="shared" si="29"/>
        <v>40196</v>
      </c>
      <c r="E19" s="7">
        <f t="shared" si="2"/>
        <v>0.5</v>
      </c>
      <c r="F19" s="2">
        <f t="shared" si="3"/>
        <v>2455215.2916666665</v>
      </c>
      <c r="G19" s="3">
        <f t="shared" si="4"/>
        <v>0.100487109285873</v>
      </c>
      <c r="I19">
        <f t="shared" si="5"/>
        <v>298.0797553443799</v>
      </c>
      <c r="J19">
        <f t="shared" si="6"/>
        <v>3974.9696091268574</v>
      </c>
      <c r="K19">
        <f t="shared" si="7"/>
        <v>0.016704408544013536</v>
      </c>
      <c r="L19">
        <f t="shared" si="8"/>
        <v>0.5046064715692712</v>
      </c>
      <c r="M19">
        <f t="shared" si="9"/>
        <v>298.5843618159492</v>
      </c>
      <c r="N19">
        <f t="shared" si="10"/>
        <v>3975.474215598427</v>
      </c>
      <c r="O19">
        <f t="shared" si="11"/>
        <v>0.9838825690301718</v>
      </c>
      <c r="P19">
        <f t="shared" si="12"/>
        <v>298.5831437022792</v>
      </c>
      <c r="Q19">
        <f t="shared" si="13"/>
        <v>23.43798435885022</v>
      </c>
      <c r="R19">
        <f t="shared" si="14"/>
        <v>23.438888596730163</v>
      </c>
      <c r="S19">
        <f t="shared" si="15"/>
        <v>-59.2966081022458</v>
      </c>
      <c r="T19">
        <f t="shared" si="16"/>
        <v>-20.44401158757495</v>
      </c>
      <c r="U19">
        <f t="shared" si="17"/>
        <v>0.04303300920927709</v>
      </c>
      <c r="V19">
        <f t="shared" si="18"/>
        <v>-10.500436759069352</v>
      </c>
      <c r="W19">
        <f t="shared" si="19"/>
        <v>72.99001006407164</v>
      </c>
      <c r="X19" s="7">
        <f t="shared" si="20"/>
        <v>0.5072919699715759</v>
      </c>
      <c r="Y19" s="7">
        <f t="shared" si="21"/>
        <v>0.30454194201582135</v>
      </c>
      <c r="Z19" s="7">
        <f t="shared" si="22"/>
        <v>0.7100419979273305</v>
      </c>
      <c r="AA19">
        <f t="shared" si="23"/>
        <v>583.9200805125731</v>
      </c>
      <c r="AB19">
        <f t="shared" si="24"/>
        <v>709.4995632409307</v>
      </c>
      <c r="AC19">
        <f t="shared" si="25"/>
        <v>-2.625109189767329</v>
      </c>
      <c r="AD19">
        <f t="shared" si="0"/>
        <v>60.493614050231066</v>
      </c>
      <c r="AE19">
        <f t="shared" si="26"/>
        <v>29.506385949768934</v>
      </c>
      <c r="AF19">
        <f t="shared" si="27"/>
        <v>0.02841110142168592</v>
      </c>
      <c r="AG19">
        <f t="shared" si="28"/>
        <v>29.53479705119062</v>
      </c>
      <c r="AH19">
        <f t="shared" si="1"/>
        <v>177.1735047676915</v>
      </c>
    </row>
    <row r="20" spans="4:34" ht="15">
      <c r="D20" s="1">
        <f t="shared" si="29"/>
        <v>40197</v>
      </c>
      <c r="E20" s="7">
        <f t="shared" si="2"/>
        <v>0.5</v>
      </c>
      <c r="F20" s="2">
        <f t="shared" si="3"/>
        <v>2455216.2916666665</v>
      </c>
      <c r="G20" s="3">
        <f t="shared" si="4"/>
        <v>0.10051448779374432</v>
      </c>
      <c r="I20">
        <f t="shared" si="5"/>
        <v>299.0654027062128</v>
      </c>
      <c r="J20">
        <f t="shared" si="6"/>
        <v>3975.9552094077367</v>
      </c>
      <c r="K20">
        <f t="shared" si="7"/>
        <v>0.016704407392405956</v>
      </c>
      <c r="L20">
        <f t="shared" si="8"/>
        <v>0.5369408948134912</v>
      </c>
      <c r="M20">
        <f t="shared" si="9"/>
        <v>299.6023436010263</v>
      </c>
      <c r="N20">
        <f t="shared" si="10"/>
        <v>3976.4921503025503</v>
      </c>
      <c r="O20">
        <f t="shared" si="11"/>
        <v>0.9839617032384482</v>
      </c>
      <c r="P20">
        <f t="shared" si="12"/>
        <v>299.6011270458779</v>
      </c>
      <c r="Q20">
        <f t="shared" si="13"/>
        <v>23.437984002815053</v>
      </c>
      <c r="R20">
        <f t="shared" si="14"/>
        <v>23.438886026822118</v>
      </c>
      <c r="S20">
        <f t="shared" si="15"/>
        <v>-58.234278397023935</v>
      </c>
      <c r="T20">
        <f t="shared" si="16"/>
        <v>-20.23404054829679</v>
      </c>
      <c r="U20">
        <f t="shared" si="17"/>
        <v>0.04303299950431516</v>
      </c>
      <c r="V20">
        <f t="shared" si="18"/>
        <v>-10.808657162179674</v>
      </c>
      <c r="W20">
        <f t="shared" si="19"/>
        <v>73.19781183260687</v>
      </c>
      <c r="X20" s="7">
        <f t="shared" si="20"/>
        <v>0.5075060119181803</v>
      </c>
      <c r="Y20" s="7">
        <f t="shared" si="21"/>
        <v>0.30417875682760565</v>
      </c>
      <c r="Z20" s="7">
        <f t="shared" si="22"/>
        <v>0.7108332670087549</v>
      </c>
      <c r="AA20">
        <f t="shared" si="23"/>
        <v>585.582494660855</v>
      </c>
      <c r="AB20">
        <f t="shared" si="24"/>
        <v>709.1913428378203</v>
      </c>
      <c r="AC20">
        <f t="shared" si="25"/>
        <v>-2.702164290544914</v>
      </c>
      <c r="AD20">
        <f t="shared" si="0"/>
        <v>60.286777631898296</v>
      </c>
      <c r="AE20">
        <f t="shared" si="26"/>
        <v>29.713222368101704</v>
      </c>
      <c r="AF20">
        <f t="shared" si="27"/>
        <v>0.028175100936180596</v>
      </c>
      <c r="AG20">
        <f t="shared" si="28"/>
        <v>29.741397469037885</v>
      </c>
      <c r="AH20">
        <f t="shared" si="1"/>
        <v>177.08058180216904</v>
      </c>
    </row>
    <row r="21" spans="4:34" ht="15">
      <c r="D21" s="1">
        <f t="shared" si="29"/>
        <v>40198</v>
      </c>
      <c r="E21" s="7">
        <f t="shared" si="2"/>
        <v>0.5</v>
      </c>
      <c r="F21" s="2">
        <f t="shared" si="3"/>
        <v>2455217.2916666665</v>
      </c>
      <c r="G21" s="3">
        <f t="shared" si="4"/>
        <v>0.10054186630161564</v>
      </c>
      <c r="I21">
        <f t="shared" si="5"/>
        <v>300.05105006804524</v>
      </c>
      <c r="J21">
        <f t="shared" si="6"/>
        <v>3976.940809688616</v>
      </c>
      <c r="K21">
        <f t="shared" si="7"/>
        <v>0.016704406240798185</v>
      </c>
      <c r="L21">
        <f t="shared" si="8"/>
        <v>0.5691065495743475</v>
      </c>
      <c r="M21">
        <f t="shared" si="9"/>
        <v>300.6201566176196</v>
      </c>
      <c r="N21">
        <f t="shared" si="10"/>
        <v>3977.5099162381903</v>
      </c>
      <c r="O21">
        <f t="shared" si="11"/>
        <v>0.9840457326899985</v>
      </c>
      <c r="P21">
        <f t="shared" si="12"/>
        <v>300.61894161717174</v>
      </c>
      <c r="Q21">
        <f t="shared" si="13"/>
        <v>23.43798364677989</v>
      </c>
      <c r="R21">
        <f t="shared" si="14"/>
        <v>23.438883456143593</v>
      </c>
      <c r="S21">
        <f t="shared" si="15"/>
        <v>-57.17503352230601</v>
      </c>
      <c r="T21">
        <f t="shared" si="16"/>
        <v>-20.017731644140678</v>
      </c>
      <c r="U21">
        <f t="shared" si="17"/>
        <v>0.043032989796444786</v>
      </c>
      <c r="V21">
        <f t="shared" si="18"/>
        <v>-11.104611950232767</v>
      </c>
      <c r="W21">
        <f t="shared" si="19"/>
        <v>73.41108003047677</v>
      </c>
      <c r="X21" s="7">
        <f t="shared" si="20"/>
        <v>0.5077115360765505</v>
      </c>
      <c r="Y21" s="7">
        <f t="shared" si="21"/>
        <v>0.30379186932522617</v>
      </c>
      <c r="Z21" s="7">
        <f t="shared" si="22"/>
        <v>0.7116312028278748</v>
      </c>
      <c r="AA21">
        <f t="shared" si="23"/>
        <v>587.2886402438141</v>
      </c>
      <c r="AB21">
        <f t="shared" si="24"/>
        <v>708.8953880497672</v>
      </c>
      <c r="AC21">
        <f t="shared" si="25"/>
        <v>-2.7761529875581914</v>
      </c>
      <c r="AD21">
        <f t="shared" si="0"/>
        <v>60.07359278181951</v>
      </c>
      <c r="AE21">
        <f t="shared" si="26"/>
        <v>29.926407218180493</v>
      </c>
      <c r="AF21">
        <f t="shared" si="27"/>
        <v>0.027934915829741908</v>
      </c>
      <c r="AG21">
        <f t="shared" si="28"/>
        <v>29.954342134010236</v>
      </c>
      <c r="AH21">
        <f t="shared" si="1"/>
        <v>176.99005966662764</v>
      </c>
    </row>
    <row r="22" spans="4:34" ht="15">
      <c r="D22" s="1">
        <f t="shared" si="29"/>
        <v>40199</v>
      </c>
      <c r="E22" s="7">
        <f t="shared" si="2"/>
        <v>0.5</v>
      </c>
      <c r="F22" s="2">
        <f t="shared" si="3"/>
        <v>2455218.2916666665</v>
      </c>
      <c r="G22" s="3">
        <f t="shared" si="4"/>
        <v>0.10056924480948697</v>
      </c>
      <c r="I22">
        <f t="shared" si="5"/>
        <v>301.0366974298795</v>
      </c>
      <c r="J22">
        <f t="shared" si="6"/>
        <v>3977.9264099694938</v>
      </c>
      <c r="K22">
        <f t="shared" si="7"/>
        <v>0.016704405089190223</v>
      </c>
      <c r="L22">
        <f t="shared" si="8"/>
        <v>0.6010933826979988</v>
      </c>
      <c r="M22">
        <f t="shared" si="9"/>
        <v>301.6377908125775</v>
      </c>
      <c r="N22">
        <f t="shared" si="10"/>
        <v>3978.5275033521916</v>
      </c>
      <c r="O22">
        <f t="shared" si="11"/>
        <v>0.9841346300373202</v>
      </c>
      <c r="P22">
        <f t="shared" si="12"/>
        <v>301.63657736300775</v>
      </c>
      <c r="Q22">
        <f t="shared" si="13"/>
        <v>23.43798329074473</v>
      </c>
      <c r="R22">
        <f t="shared" si="14"/>
        <v>23.438880884696466</v>
      </c>
      <c r="S22">
        <f t="shared" si="15"/>
        <v>-56.11892580726388</v>
      </c>
      <c r="T22">
        <f t="shared" si="16"/>
        <v>-19.79518167938007</v>
      </c>
      <c r="U22">
        <f t="shared" si="17"/>
        <v>0.04303298008567305</v>
      </c>
      <c r="V22">
        <f t="shared" si="18"/>
        <v>-11.388077511201987</v>
      </c>
      <c r="W22">
        <f t="shared" si="19"/>
        <v>73.62966261742034</v>
      </c>
      <c r="X22" s="7">
        <f t="shared" si="20"/>
        <v>0.507908387160557</v>
      </c>
      <c r="Y22" s="7">
        <f t="shared" si="21"/>
        <v>0.3033815465566116</v>
      </c>
      <c r="Z22" s="7">
        <f t="shared" si="22"/>
        <v>0.7124352277645023</v>
      </c>
      <c r="AA22">
        <f t="shared" si="23"/>
        <v>589.0373009393627</v>
      </c>
      <c r="AB22">
        <f t="shared" si="24"/>
        <v>708.611922488798</v>
      </c>
      <c r="AC22">
        <f t="shared" si="25"/>
        <v>-2.847019377800507</v>
      </c>
      <c r="AD22">
        <f t="shared" si="0"/>
        <v>59.854144734849186</v>
      </c>
      <c r="AE22">
        <f t="shared" si="26"/>
        <v>30.145855265150814</v>
      </c>
      <c r="AF22">
        <f t="shared" si="27"/>
        <v>0.02769084954235707</v>
      </c>
      <c r="AG22">
        <f t="shared" si="28"/>
        <v>30.17354611469317</v>
      </c>
      <c r="AH22">
        <f t="shared" si="1"/>
        <v>176.9020057307789</v>
      </c>
    </row>
    <row r="23" spans="4:34" ht="15">
      <c r="D23" s="1">
        <f t="shared" si="29"/>
        <v>40200</v>
      </c>
      <c r="E23" s="7">
        <f t="shared" si="2"/>
        <v>0.5</v>
      </c>
      <c r="F23" s="2">
        <f t="shared" si="3"/>
        <v>2455219.2916666665</v>
      </c>
      <c r="G23" s="3">
        <f t="shared" si="4"/>
        <v>0.10059662331735829</v>
      </c>
      <c r="I23">
        <f t="shared" si="5"/>
        <v>302.02234479171375</v>
      </c>
      <c r="J23">
        <f t="shared" si="6"/>
        <v>3978.9120102503725</v>
      </c>
      <c r="K23">
        <f t="shared" si="7"/>
        <v>0.016704403937582074</v>
      </c>
      <c r="L23">
        <f t="shared" si="8"/>
        <v>0.6328914070600482</v>
      </c>
      <c r="M23">
        <f t="shared" si="9"/>
        <v>302.6552361987738</v>
      </c>
      <c r="N23">
        <f t="shared" si="10"/>
        <v>3979.5449016574325</v>
      </c>
      <c r="O23">
        <f t="shared" si="11"/>
        <v>0.9842283663636844</v>
      </c>
      <c r="P23">
        <f t="shared" si="12"/>
        <v>302.65402429625834</v>
      </c>
      <c r="Q23">
        <f t="shared" si="13"/>
        <v>23.437982934709563</v>
      </c>
      <c r="R23">
        <f t="shared" si="14"/>
        <v>23.438878312482636</v>
      </c>
      <c r="S23">
        <f t="shared" si="15"/>
        <v>-55.06600280388411</v>
      </c>
      <c r="T23">
        <f t="shared" si="16"/>
        <v>-19.566489351444787</v>
      </c>
      <c r="U23">
        <f t="shared" si="17"/>
        <v>0.04303297037200715</v>
      </c>
      <c r="V23">
        <f t="shared" si="18"/>
        <v>-11.658848834584544</v>
      </c>
      <c r="W23">
        <f t="shared" si="19"/>
        <v>73.85340742636804</v>
      </c>
      <c r="X23" s="7">
        <f t="shared" si="20"/>
        <v>0.5080964228017948</v>
      </c>
      <c r="Y23" s="7">
        <f t="shared" si="21"/>
        <v>0.3029480688396614</v>
      </c>
      <c r="Z23" s="7">
        <f t="shared" si="22"/>
        <v>0.7132447767639282</v>
      </c>
      <c r="AA23">
        <f t="shared" si="23"/>
        <v>590.8272594109443</v>
      </c>
      <c r="AB23">
        <f t="shared" si="24"/>
        <v>708.3411511654155</v>
      </c>
      <c r="AC23">
        <f t="shared" si="25"/>
        <v>-2.9147122086461366</v>
      </c>
      <c r="AD23">
        <f t="shared" si="0"/>
        <v>59.62852079981615</v>
      </c>
      <c r="AE23">
        <f t="shared" si="26"/>
        <v>30.37147920018385</v>
      </c>
      <c r="AF23">
        <f t="shared" si="27"/>
        <v>0.02744320094309576</v>
      </c>
      <c r="AG23">
        <f t="shared" si="28"/>
        <v>30.398922401126946</v>
      </c>
      <c r="AH23">
        <f t="shared" si="1"/>
        <v>176.81648548064936</v>
      </c>
    </row>
    <row r="24" spans="4:34" ht="15">
      <c r="D24" s="1">
        <f t="shared" si="29"/>
        <v>40201</v>
      </c>
      <c r="E24" s="7">
        <f t="shared" si="2"/>
        <v>0.5</v>
      </c>
      <c r="F24" s="2">
        <f t="shared" si="3"/>
        <v>2455220.2916666665</v>
      </c>
      <c r="G24" s="3">
        <f t="shared" si="4"/>
        <v>0.10062400182522961</v>
      </c>
      <c r="I24">
        <f t="shared" si="5"/>
        <v>303.00799215354846</v>
      </c>
      <c r="J24">
        <f t="shared" si="6"/>
        <v>3979.897610531251</v>
      </c>
      <c r="K24">
        <f t="shared" si="7"/>
        <v>0.01670440278597373</v>
      </c>
      <c r="L24">
        <f t="shared" si="8"/>
        <v>0.6644907051705308</v>
      </c>
      <c r="M24">
        <f t="shared" si="9"/>
        <v>303.672482858719</v>
      </c>
      <c r="N24">
        <f t="shared" si="10"/>
        <v>3980.5621012364213</v>
      </c>
      <c r="O24">
        <f t="shared" si="11"/>
        <v>0.9843269111950597</v>
      </c>
      <c r="P24">
        <f t="shared" si="12"/>
        <v>303.6712724994327</v>
      </c>
      <c r="Q24">
        <f t="shared" si="13"/>
        <v>23.4379825786744</v>
      </c>
      <c r="R24">
        <f t="shared" si="14"/>
        <v>23.43887573950399</v>
      </c>
      <c r="S24">
        <f t="shared" si="15"/>
        <v>-54.01630729963711</v>
      </c>
      <c r="T24">
        <f t="shared" si="16"/>
        <v>-19.33175513824759</v>
      </c>
      <c r="U24">
        <f t="shared" si="17"/>
        <v>0.0430329606554542</v>
      </c>
      <c r="V24">
        <f t="shared" si="18"/>
        <v>-11.91673960482894</v>
      </c>
      <c r="W24">
        <f t="shared" si="19"/>
        <v>74.0821624622281</v>
      </c>
      <c r="X24" s="7">
        <f t="shared" si="20"/>
        <v>0.5082755136144645</v>
      </c>
      <c r="Y24" s="7">
        <f t="shared" si="21"/>
        <v>0.3024917289971643</v>
      </c>
      <c r="Z24" s="7">
        <f t="shared" si="22"/>
        <v>0.7140592982317648</v>
      </c>
      <c r="AA24">
        <f t="shared" si="23"/>
        <v>592.6572996978248</v>
      </c>
      <c r="AB24">
        <f t="shared" si="24"/>
        <v>708.083260395171</v>
      </c>
      <c r="AC24">
        <f t="shared" si="25"/>
        <v>-2.9791849012072475</v>
      </c>
      <c r="AD24">
        <f t="shared" si="0"/>
        <v>59.396810289077436</v>
      </c>
      <c r="AE24">
        <f t="shared" si="26"/>
        <v>30.603189710922564</v>
      </c>
      <c r="AF24">
        <f t="shared" si="27"/>
        <v>0.027192263674711982</v>
      </c>
      <c r="AG24">
        <f t="shared" si="28"/>
        <v>30.630381974597277</v>
      </c>
      <c r="AH24">
        <f t="shared" si="1"/>
        <v>176.73356245675814</v>
      </c>
    </row>
    <row r="25" spans="4:34" ht="15">
      <c r="D25" s="1">
        <f t="shared" si="29"/>
        <v>40202</v>
      </c>
      <c r="E25" s="7">
        <f t="shared" si="2"/>
        <v>0.5</v>
      </c>
      <c r="F25" s="2">
        <f t="shared" si="3"/>
        <v>2455221.2916666665</v>
      </c>
      <c r="G25" s="3">
        <f t="shared" si="4"/>
        <v>0.10065138033310093</v>
      </c>
      <c r="I25">
        <f t="shared" si="5"/>
        <v>303.9936395153836</v>
      </c>
      <c r="J25">
        <f t="shared" si="6"/>
        <v>3980.8832108121287</v>
      </c>
      <c r="K25">
        <f t="shared" si="7"/>
        <v>0.0167044016343652</v>
      </c>
      <c r="L25">
        <f t="shared" si="8"/>
        <v>0.695881432740173</v>
      </c>
      <c r="M25">
        <f t="shared" si="9"/>
        <v>304.6895209481238</v>
      </c>
      <c r="N25">
        <f t="shared" si="10"/>
        <v>3981.5790922448687</v>
      </c>
      <c r="O25">
        <f t="shared" si="11"/>
        <v>0.9844302325126515</v>
      </c>
      <c r="P25">
        <f t="shared" si="12"/>
        <v>304.68831212824034</v>
      </c>
      <c r="Q25">
        <f t="shared" si="13"/>
        <v>23.43798222263924</v>
      </c>
      <c r="R25">
        <f t="shared" si="14"/>
        <v>23.438873165762434</v>
      </c>
      <c r="S25">
        <f t="shared" si="15"/>
        <v>-52.9698773402318</v>
      </c>
      <c r="T25">
        <f t="shared" si="16"/>
        <v>-19.091081186798426</v>
      </c>
      <c r="U25">
        <f t="shared" si="17"/>
        <v>0.043032950936021386</v>
      </c>
      <c r="V25">
        <f t="shared" si="18"/>
        <v>-12.161582255432348</v>
      </c>
      <c r="W25">
        <f t="shared" si="19"/>
        <v>74.31577618606055</v>
      </c>
      <c r="X25" s="7">
        <f t="shared" si="20"/>
        <v>0.5084455432329392</v>
      </c>
      <c r="Y25" s="7">
        <f t="shared" si="21"/>
        <v>0.30201283160499326</v>
      </c>
      <c r="Z25" s="7">
        <f t="shared" si="22"/>
        <v>0.7148782548608851</v>
      </c>
      <c r="AA25">
        <f t="shared" si="23"/>
        <v>594.5262094884844</v>
      </c>
      <c r="AB25">
        <f t="shared" si="24"/>
        <v>707.8384177445677</v>
      </c>
      <c r="AC25">
        <f t="shared" si="25"/>
        <v>-3.040395563858084</v>
      </c>
      <c r="AD25">
        <f t="shared" si="0"/>
        <v>59.15910444797281</v>
      </c>
      <c r="AE25">
        <f t="shared" si="26"/>
        <v>30.84089555202719</v>
      </c>
      <c r="AF25">
        <f t="shared" si="27"/>
        <v>0.026938325558183467</v>
      </c>
      <c r="AG25">
        <f t="shared" si="28"/>
        <v>30.867833877585376</v>
      </c>
      <c r="AH25">
        <f t="shared" si="1"/>
        <v>176.6532981940926</v>
      </c>
    </row>
    <row r="26" spans="4:34" ht="15">
      <c r="D26" s="1">
        <f t="shared" si="29"/>
        <v>40203</v>
      </c>
      <c r="E26" s="7">
        <f t="shared" si="2"/>
        <v>0.5</v>
      </c>
      <c r="F26" s="2">
        <f t="shared" si="3"/>
        <v>2455222.2916666665</v>
      </c>
      <c r="G26" s="3">
        <f t="shared" si="4"/>
        <v>0.10067875884097226</v>
      </c>
      <c r="I26">
        <f t="shared" si="5"/>
        <v>304.97928687721924</v>
      </c>
      <c r="J26">
        <f t="shared" si="6"/>
        <v>3981.8688110930066</v>
      </c>
      <c r="K26">
        <f t="shared" si="7"/>
        <v>0.016704400482756482</v>
      </c>
      <c r="L26">
        <f t="shared" si="8"/>
        <v>0.727053822205518</v>
      </c>
      <c r="M26">
        <f t="shared" si="9"/>
        <v>305.70634069942474</v>
      </c>
      <c r="N26">
        <f t="shared" si="10"/>
        <v>3982.595864915212</v>
      </c>
      <c r="O26">
        <f t="shared" si="11"/>
        <v>0.9845382967660565</v>
      </c>
      <c r="P26">
        <f t="shared" si="12"/>
        <v>305.70513341511634</v>
      </c>
      <c r="Q26">
        <f t="shared" si="13"/>
        <v>23.437981866604073</v>
      </c>
      <c r="R26">
        <f t="shared" si="14"/>
        <v>23.438870591259846</v>
      </c>
      <c r="S26">
        <f t="shared" si="15"/>
        <v>-51.92674626193282</v>
      </c>
      <c r="T26">
        <f t="shared" si="16"/>
        <v>-18.84457120336431</v>
      </c>
      <c r="U26">
        <f t="shared" si="17"/>
        <v>0.04303294121371583</v>
      </c>
      <c r="V26">
        <f t="shared" si="18"/>
        <v>-12.393227984310961</v>
      </c>
      <c r="W26">
        <f t="shared" si="19"/>
        <v>74.55409778409101</v>
      </c>
      <c r="X26" s="7">
        <f t="shared" si="20"/>
        <v>0.5086064083224381</v>
      </c>
      <c r="Y26" s="7">
        <f t="shared" si="21"/>
        <v>0.30151169225551866</v>
      </c>
      <c r="Z26" s="7">
        <f t="shared" si="22"/>
        <v>0.7157011243893576</v>
      </c>
      <c r="AA26">
        <f t="shared" si="23"/>
        <v>596.4327822727281</v>
      </c>
      <c r="AB26">
        <f t="shared" si="24"/>
        <v>707.606772015689</v>
      </c>
      <c r="AC26">
        <f t="shared" si="25"/>
        <v>-3.0983069960777527</v>
      </c>
      <c r="AD26">
        <f t="shared" si="0"/>
        <v>58.915496384269</v>
      </c>
      <c r="AE26">
        <f t="shared" si="26"/>
        <v>31.084503615731002</v>
      </c>
      <c r="AF26">
        <f t="shared" si="27"/>
        <v>0.026681668056924134</v>
      </c>
      <c r="AG26">
        <f t="shared" si="28"/>
        <v>31.111185283787925</v>
      </c>
      <c r="AH26">
        <f t="shared" si="1"/>
        <v>176.57575216410976</v>
      </c>
    </row>
    <row r="27" spans="4:34" ht="15">
      <c r="D27" s="1">
        <f t="shared" si="29"/>
        <v>40204</v>
      </c>
      <c r="E27" s="7">
        <f t="shared" si="2"/>
        <v>0.5</v>
      </c>
      <c r="F27" s="2">
        <f t="shared" si="3"/>
        <v>2455223.2916666665</v>
      </c>
      <c r="G27" s="3">
        <f t="shared" si="4"/>
        <v>0.10070613734884357</v>
      </c>
      <c r="I27">
        <f t="shared" si="5"/>
        <v>305.96493423905486</v>
      </c>
      <c r="J27">
        <f t="shared" si="6"/>
        <v>3982.8544113738835</v>
      </c>
      <c r="K27">
        <f t="shared" si="7"/>
        <v>0.01670439933114757</v>
      </c>
      <c r="L27">
        <f t="shared" si="8"/>
        <v>0.7579981862112315</v>
      </c>
      <c r="M27">
        <f t="shared" si="9"/>
        <v>306.7229324252661</v>
      </c>
      <c r="N27">
        <f t="shared" si="10"/>
        <v>3983.612409560095</v>
      </c>
      <c r="O27">
        <f t="shared" si="11"/>
        <v>0.9846510688870169</v>
      </c>
      <c r="P27">
        <f t="shared" si="12"/>
        <v>306.72172667270377</v>
      </c>
      <c r="Q27">
        <f t="shared" si="13"/>
        <v>23.43798151056891</v>
      </c>
      <c r="R27">
        <f t="shared" si="14"/>
        <v>23.438868015998136</v>
      </c>
      <c r="S27">
        <f t="shared" si="15"/>
        <v>-50.886942732913575</v>
      </c>
      <c r="T27">
        <f t="shared" si="16"/>
        <v>-18.59233034541888</v>
      </c>
      <c r="U27">
        <f t="shared" si="17"/>
        <v>0.043032931488544715</v>
      </c>
      <c r="V27">
        <f t="shared" si="18"/>
        <v>-12.611546731164498</v>
      </c>
      <c r="W27">
        <f t="shared" si="19"/>
        <v>74.79697742113987</v>
      </c>
      <c r="X27" s="7">
        <f t="shared" si="20"/>
        <v>0.5087580185633087</v>
      </c>
      <c r="Y27" s="7">
        <f t="shared" si="21"/>
        <v>0.3009886368379202</v>
      </c>
      <c r="Z27" s="7">
        <f t="shared" si="22"/>
        <v>0.7165274002886973</v>
      </c>
      <c r="AA27">
        <f t="shared" si="23"/>
        <v>598.375819369119</v>
      </c>
      <c r="AB27">
        <f t="shared" si="24"/>
        <v>707.3884532688355</v>
      </c>
      <c r="AC27">
        <f t="shared" si="25"/>
        <v>-3.15288668279112</v>
      </c>
      <c r="AD27">
        <f t="shared" si="0"/>
        <v>58.66608099767798</v>
      </c>
      <c r="AE27">
        <f t="shared" si="26"/>
        <v>31.33391900232202</v>
      </c>
      <c r="AF27">
        <f t="shared" si="27"/>
        <v>0.026422565799942614</v>
      </c>
      <c r="AG27">
        <f t="shared" si="28"/>
        <v>31.360341568121964</v>
      </c>
      <c r="AH27">
        <f t="shared" si="1"/>
        <v>176.50098171897628</v>
      </c>
    </row>
    <row r="28" spans="4:34" ht="15">
      <c r="D28" s="1">
        <f t="shared" si="29"/>
        <v>40205</v>
      </c>
      <c r="E28" s="7">
        <f t="shared" si="2"/>
        <v>0.5</v>
      </c>
      <c r="F28" s="2">
        <f t="shared" si="3"/>
        <v>2455224.2916666665</v>
      </c>
      <c r="G28" s="3">
        <f t="shared" si="4"/>
        <v>0.10073351585671489</v>
      </c>
      <c r="I28">
        <f t="shared" si="5"/>
        <v>306.9505816008914</v>
      </c>
      <c r="J28">
        <f t="shared" si="6"/>
        <v>3983.8400116547605</v>
      </c>
      <c r="K28">
        <f t="shared" si="7"/>
        <v>0.01670439817953847</v>
      </c>
      <c r="L28">
        <f t="shared" si="8"/>
        <v>0.7887049210478733</v>
      </c>
      <c r="M28">
        <f t="shared" si="9"/>
        <v>307.7392865219393</v>
      </c>
      <c r="N28">
        <f t="shared" si="10"/>
        <v>3984.6287165758085</v>
      </c>
      <c r="O28">
        <f t="shared" si="11"/>
        <v>0.9847685123037667</v>
      </c>
      <c r="P28">
        <f t="shared" si="12"/>
        <v>307.73808229729264</v>
      </c>
      <c r="Q28">
        <f t="shared" si="13"/>
        <v>23.437981154533745</v>
      </c>
      <c r="R28">
        <f t="shared" si="14"/>
        <v>23.438865439979185</v>
      </c>
      <c r="S28">
        <f t="shared" si="15"/>
        <v>-49.85049080309759</v>
      </c>
      <c r="T28">
        <f t="shared" si="16"/>
        <v>-18.334465115605685</v>
      </c>
      <c r="U28">
        <f t="shared" si="17"/>
        <v>0.043032921760515166</v>
      </c>
      <c r="V28">
        <f t="shared" si="18"/>
        <v>-12.816427117669905</v>
      </c>
      <c r="W28">
        <f t="shared" si="19"/>
        <v>75.04426647816504</v>
      </c>
      <c r="X28" s="7">
        <f t="shared" si="20"/>
        <v>0.508900296609493</v>
      </c>
      <c r="Y28" s="7">
        <f t="shared" si="21"/>
        <v>0.30044400083681233</v>
      </c>
      <c r="Z28" s="7">
        <f t="shared" si="22"/>
        <v>0.7173565923821738</v>
      </c>
      <c r="AA28">
        <f t="shared" si="23"/>
        <v>600.3541318253203</v>
      </c>
      <c r="AB28">
        <f t="shared" si="24"/>
        <v>707.18357288233</v>
      </c>
      <c r="AC28">
        <f t="shared" si="25"/>
        <v>-3.2041067794174865</v>
      </c>
      <c r="AD28">
        <f t="shared" si="0"/>
        <v>58.410954909525614</v>
      </c>
      <c r="AE28">
        <f t="shared" si="26"/>
        <v>31.589045090474386</v>
      </c>
      <c r="AF28">
        <f t="shared" si="27"/>
        <v>0.02616128616279965</v>
      </c>
      <c r="AG28">
        <f t="shared" si="28"/>
        <v>31.615206376637186</v>
      </c>
      <c r="AH28">
        <f t="shared" si="1"/>
        <v>176.42904203825447</v>
      </c>
    </row>
    <row r="29" spans="4:34" ht="15">
      <c r="D29" s="1">
        <f t="shared" si="29"/>
        <v>40206</v>
      </c>
      <c r="E29" s="7">
        <f t="shared" si="2"/>
        <v>0.5</v>
      </c>
      <c r="F29" s="2">
        <f t="shared" si="3"/>
        <v>2455225.2916666665</v>
      </c>
      <c r="G29" s="3">
        <f t="shared" si="4"/>
        <v>0.10076089436458621</v>
      </c>
      <c r="I29">
        <f t="shared" si="5"/>
        <v>307.93622896272836</v>
      </c>
      <c r="J29">
        <f t="shared" si="6"/>
        <v>3984.825611935638</v>
      </c>
      <c r="K29">
        <f t="shared" si="7"/>
        <v>0.01670439702792918</v>
      </c>
      <c r="L29">
        <f t="shared" si="8"/>
        <v>0.8191645100434234</v>
      </c>
      <c r="M29">
        <f t="shared" si="9"/>
        <v>308.7553934727718</v>
      </c>
      <c r="N29">
        <f t="shared" si="10"/>
        <v>3985.644776445681</v>
      </c>
      <c r="O29">
        <f t="shared" si="11"/>
        <v>0.9848905889559604</v>
      </c>
      <c r="P29">
        <f t="shared" si="12"/>
        <v>308.7541907722092</v>
      </c>
      <c r="Q29">
        <f t="shared" si="13"/>
        <v>23.437980798498582</v>
      </c>
      <c r="R29">
        <f t="shared" si="14"/>
        <v>23.438862863204903</v>
      </c>
      <c r="S29">
        <f t="shared" si="15"/>
        <v>-48.81740996193905</v>
      </c>
      <c r="T29">
        <f t="shared" si="16"/>
        <v>-18.071083257923377</v>
      </c>
      <c r="U29">
        <f t="shared" si="17"/>
        <v>0.04303291202963438</v>
      </c>
      <c r="V29">
        <f t="shared" si="18"/>
        <v>-13.007776351447017</v>
      </c>
      <c r="W29">
        <f t="shared" si="19"/>
        <v>75.29581777372854</v>
      </c>
      <c r="X29" s="7">
        <f t="shared" si="20"/>
        <v>0.5090331780218382</v>
      </c>
      <c r="Y29" s="7">
        <f t="shared" si="21"/>
        <v>0.29987812865037006</v>
      </c>
      <c r="Z29" s="7">
        <f t="shared" si="22"/>
        <v>0.7181882273933063</v>
      </c>
      <c r="AA29">
        <f t="shared" si="23"/>
        <v>602.3665421898284</v>
      </c>
      <c r="AB29">
        <f t="shared" si="24"/>
        <v>706.992223648553</v>
      </c>
      <c r="AC29">
        <f t="shared" si="25"/>
        <v>-3.2519440878617445</v>
      </c>
      <c r="AD29">
        <f t="shared" si="0"/>
        <v>58.150216392641205</v>
      </c>
      <c r="AE29">
        <f t="shared" si="26"/>
        <v>31.849783607358795</v>
      </c>
      <c r="AF29">
        <f t="shared" si="27"/>
        <v>0.025898088904847436</v>
      </c>
      <c r="AG29">
        <f t="shared" si="28"/>
        <v>31.87568169626364</v>
      </c>
      <c r="AH29">
        <f t="shared" si="1"/>
        <v>176.3599860782307</v>
      </c>
    </row>
    <row r="30" spans="4:34" ht="15">
      <c r="D30" s="1">
        <f t="shared" si="29"/>
        <v>40207</v>
      </c>
      <c r="E30" s="7">
        <f t="shared" si="2"/>
        <v>0.5</v>
      </c>
      <c r="F30" s="2">
        <f t="shared" si="3"/>
        <v>2455226.2916666665</v>
      </c>
      <c r="G30" s="3">
        <f t="shared" si="4"/>
        <v>0.10078827287245753</v>
      </c>
      <c r="I30">
        <f t="shared" si="5"/>
        <v>308.92187632456626</v>
      </c>
      <c r="J30">
        <f t="shared" si="6"/>
        <v>3985.811212216515</v>
      </c>
      <c r="K30">
        <f t="shared" si="7"/>
        <v>0.016704395876319698</v>
      </c>
      <c r="L30">
        <f t="shared" si="8"/>
        <v>0.8493675269064775</v>
      </c>
      <c r="M30">
        <f t="shared" si="9"/>
        <v>309.7712438514727</v>
      </c>
      <c r="N30">
        <f t="shared" si="10"/>
        <v>3986.6605797434213</v>
      </c>
      <c r="O30">
        <f t="shared" si="11"/>
        <v>0.9850172593101751</v>
      </c>
      <c r="P30">
        <f t="shared" si="12"/>
        <v>309.7700426711612</v>
      </c>
      <c r="Q30">
        <f t="shared" si="13"/>
        <v>23.43798044246342</v>
      </c>
      <c r="R30">
        <f t="shared" si="14"/>
        <v>23.43886028567718</v>
      </c>
      <c r="S30">
        <f t="shared" si="15"/>
        <v>-47.787715203572645</v>
      </c>
      <c r="T30">
        <f t="shared" si="16"/>
        <v>-17.802293656318472</v>
      </c>
      <c r="U30">
        <f t="shared" si="17"/>
        <v>0.04303290229590951</v>
      </c>
      <c r="V30">
        <f t="shared" si="18"/>
        <v>-13.18552009484201</v>
      </c>
      <c r="W30">
        <f t="shared" si="19"/>
        <v>75.55148576930915</v>
      </c>
      <c r="X30" s="7">
        <f t="shared" si="20"/>
        <v>0.5091566111769736</v>
      </c>
      <c r="Y30" s="7">
        <f t="shared" si="21"/>
        <v>0.29929137292889263</v>
      </c>
      <c r="Z30" s="7">
        <f t="shared" si="22"/>
        <v>0.7190218494250545</v>
      </c>
      <c r="AA30">
        <f t="shared" si="23"/>
        <v>604.4118861544732</v>
      </c>
      <c r="AB30">
        <f t="shared" si="24"/>
        <v>706.814479905158</v>
      </c>
      <c r="AC30">
        <f t="shared" si="25"/>
        <v>-3.2963800237104977</v>
      </c>
      <c r="AD30">
        <f t="shared" si="0"/>
        <v>57.883965301529614</v>
      </c>
      <c r="AE30">
        <f t="shared" si="26"/>
        <v>32.116034698470386</v>
      </c>
      <c r="AF30">
        <f t="shared" si="27"/>
        <v>0.02563322586090895</v>
      </c>
      <c r="AG30">
        <f t="shared" si="28"/>
        <v>32.141667924331294</v>
      </c>
      <c r="AH30">
        <f t="shared" si="1"/>
        <v>176.29386452406197</v>
      </c>
    </row>
    <row r="31" spans="4:34" ht="15">
      <c r="D31" s="1">
        <f t="shared" si="29"/>
        <v>40208</v>
      </c>
      <c r="E31" s="7">
        <f t="shared" si="2"/>
        <v>0.5</v>
      </c>
      <c r="F31" s="2">
        <f t="shared" si="3"/>
        <v>2455227.2916666665</v>
      </c>
      <c r="G31" s="3">
        <f t="shared" si="4"/>
        <v>0.10081565138032886</v>
      </c>
      <c r="I31">
        <f t="shared" si="5"/>
        <v>309.90752368640324</v>
      </c>
      <c r="J31">
        <f t="shared" si="6"/>
        <v>3986.796812497391</v>
      </c>
      <c r="K31">
        <f t="shared" si="7"/>
        <v>0.016704394724710026</v>
      </c>
      <c r="L31">
        <f t="shared" si="8"/>
        <v>0.8793046390200844</v>
      </c>
      <c r="M31">
        <f t="shared" si="9"/>
        <v>310.7868283254233</v>
      </c>
      <c r="N31">
        <f t="shared" si="10"/>
        <v>3987.676117136411</v>
      </c>
      <c r="O31">
        <f t="shared" si="11"/>
        <v>0.9851484823759734</v>
      </c>
      <c r="P31">
        <f t="shared" si="12"/>
        <v>310.7856286615287</v>
      </c>
      <c r="Q31">
        <f t="shared" si="13"/>
        <v>23.437980086428254</v>
      </c>
      <c r="R31">
        <f t="shared" si="14"/>
        <v>23.43885770739791</v>
      </c>
      <c r="S31">
        <f t="shared" si="15"/>
        <v>-46.761417098778374</v>
      </c>
      <c r="T31">
        <f t="shared" si="16"/>
        <v>-17.52820623585822</v>
      </c>
      <c r="U31">
        <f t="shared" si="17"/>
        <v>0.04303289255934771</v>
      </c>
      <c r="V31">
        <f t="shared" si="18"/>
        <v>-13.34960229967488</v>
      </c>
      <c r="W31">
        <f t="shared" si="19"/>
        <v>75.81112675847665</v>
      </c>
      <c r="X31" s="7">
        <f t="shared" si="20"/>
        <v>0.509270557152552</v>
      </c>
      <c r="Y31" s="7">
        <f t="shared" si="21"/>
        <v>0.2986840939345613</v>
      </c>
      <c r="Z31" s="7">
        <f t="shared" si="22"/>
        <v>0.7198570203705427</v>
      </c>
      <c r="AA31">
        <f t="shared" si="23"/>
        <v>606.4890140678132</v>
      </c>
      <c r="AB31">
        <f t="shared" si="24"/>
        <v>706.6503977003251</v>
      </c>
      <c r="AC31">
        <f t="shared" si="25"/>
        <v>-3.3374005749187177</v>
      </c>
      <c r="AD31">
        <f t="shared" si="0"/>
        <v>57.61230300288604</v>
      </c>
      <c r="AE31">
        <f t="shared" si="26"/>
        <v>32.38769699711396</v>
      </c>
      <c r="AF31">
        <f t="shared" si="27"/>
        <v>0.025366940685284594</v>
      </c>
      <c r="AG31">
        <f t="shared" si="28"/>
        <v>32.41306393779925</v>
      </c>
      <c r="AH31">
        <f t="shared" si="1"/>
        <v>176.23072574491175</v>
      </c>
    </row>
    <row r="32" spans="4:34" ht="15">
      <c r="D32" s="1">
        <f t="shared" si="29"/>
        <v>40209</v>
      </c>
      <c r="E32" s="7">
        <f t="shared" si="2"/>
        <v>0.5</v>
      </c>
      <c r="F32" s="2">
        <f t="shared" si="3"/>
        <v>2455228.2916666665</v>
      </c>
      <c r="G32" s="3">
        <f t="shared" si="4"/>
        <v>0.10084302988820018</v>
      </c>
      <c r="I32">
        <f t="shared" si="5"/>
        <v>310.8931710482416</v>
      </c>
      <c r="J32">
        <f t="shared" si="6"/>
        <v>3987.7824127782674</v>
      </c>
      <c r="K32">
        <f t="shared" si="7"/>
        <v>0.016704393573100166</v>
      </c>
      <c r="L32">
        <f t="shared" si="8"/>
        <v>0.9089666106839778</v>
      </c>
      <c r="M32">
        <f t="shared" si="9"/>
        <v>311.8021376589256</v>
      </c>
      <c r="N32">
        <f t="shared" si="10"/>
        <v>3988.691379388951</v>
      </c>
      <c r="O32">
        <f t="shared" si="11"/>
        <v>0.9852842157225178</v>
      </c>
      <c r="P32">
        <f t="shared" si="12"/>
        <v>311.8009395076122</v>
      </c>
      <c r="Q32">
        <f t="shared" si="13"/>
        <v>23.437979730393092</v>
      </c>
      <c r="R32">
        <f t="shared" si="14"/>
        <v>23.438855128369003</v>
      </c>
      <c r="S32">
        <f t="shared" si="15"/>
        <v>-45.7385218731862</v>
      </c>
      <c r="T32">
        <f t="shared" si="16"/>
        <v>-17.248931866631455</v>
      </c>
      <c r="U32">
        <f t="shared" si="17"/>
        <v>0.04303288281995618</v>
      </c>
      <c r="V32">
        <f t="shared" si="18"/>
        <v>-13.499985009185512</v>
      </c>
      <c r="W32">
        <f t="shared" si="19"/>
        <v>76.07459904004209</v>
      </c>
      <c r="X32" s="7">
        <f t="shared" si="20"/>
        <v>0.5093749895897122</v>
      </c>
      <c r="Y32" s="7">
        <f t="shared" si="21"/>
        <v>0.29805665892292854</v>
      </c>
      <c r="Z32" s="7">
        <f t="shared" si="22"/>
        <v>0.7206933202564958</v>
      </c>
      <c r="AA32">
        <f t="shared" si="23"/>
        <v>608.5967923203367</v>
      </c>
      <c r="AB32">
        <f t="shared" si="24"/>
        <v>706.5000149908145</v>
      </c>
      <c r="AC32">
        <f t="shared" si="25"/>
        <v>-3.37499625229637</v>
      </c>
      <c r="AD32">
        <f t="shared" si="0"/>
        <v>57.33533230650333</v>
      </c>
      <c r="AE32">
        <f t="shared" si="26"/>
        <v>32.66466769349667</v>
      </c>
      <c r="AF32">
        <f t="shared" si="27"/>
        <v>0.025099468645739906</v>
      </c>
      <c r="AG32">
        <f t="shared" si="28"/>
        <v>32.68976716214241</v>
      </c>
      <c r="AH32">
        <f t="shared" si="1"/>
        <v>176.17061575221805</v>
      </c>
    </row>
    <row r="33" spans="4:34" ht="15">
      <c r="D33" s="1">
        <f t="shared" si="29"/>
        <v>40210</v>
      </c>
      <c r="E33" s="7">
        <f t="shared" si="2"/>
        <v>0.5</v>
      </c>
      <c r="F33" s="2">
        <f t="shared" si="3"/>
        <v>2455229.2916666665</v>
      </c>
      <c r="G33" s="3">
        <f t="shared" si="4"/>
        <v>0.1008704083960715</v>
      </c>
      <c r="I33">
        <f t="shared" si="5"/>
        <v>311.8788184100804</v>
      </c>
      <c r="J33">
        <f t="shared" si="6"/>
        <v>3988.768013059143</v>
      </c>
      <c r="K33">
        <f t="shared" si="7"/>
        <v>0.016704392421490116</v>
      </c>
      <c r="L33">
        <f t="shared" si="8"/>
        <v>0.9383443063040018</v>
      </c>
      <c r="M33">
        <f t="shared" si="9"/>
        <v>312.81716271638436</v>
      </c>
      <c r="N33">
        <f t="shared" si="10"/>
        <v>3989.706357365447</v>
      </c>
      <c r="O33">
        <f t="shared" si="11"/>
        <v>0.985424415495724</v>
      </c>
      <c r="P33">
        <f t="shared" si="12"/>
        <v>312.8159660738155</v>
      </c>
      <c r="Q33">
        <f t="shared" si="13"/>
        <v>23.437979374357926</v>
      </c>
      <c r="R33">
        <f t="shared" si="14"/>
        <v>23.438852548592344</v>
      </c>
      <c r="S33">
        <f t="shared" si="15"/>
        <v>-44.71903149118396</v>
      </c>
      <c r="T33">
        <f t="shared" si="16"/>
        <v>-16.964582270516978</v>
      </c>
      <c r="U33">
        <f t="shared" si="17"/>
        <v>0.04303287307774205</v>
      </c>
      <c r="V33">
        <f t="shared" si="18"/>
        <v>-13.636648128500495</v>
      </c>
      <c r="W33">
        <f t="shared" si="19"/>
        <v>76.3417630753717</v>
      </c>
      <c r="X33" s="7">
        <f t="shared" si="20"/>
        <v>0.5094698945336809</v>
      </c>
      <c r="Y33" s="7">
        <f t="shared" si="21"/>
        <v>0.2974094415465372</v>
      </c>
      <c r="Z33" s="7">
        <f t="shared" si="22"/>
        <v>0.7215303475208245</v>
      </c>
      <c r="AA33">
        <f t="shared" si="23"/>
        <v>610.7341046029736</v>
      </c>
      <c r="AB33">
        <f t="shared" si="24"/>
        <v>706.3633518714995</v>
      </c>
      <c r="AC33">
        <f t="shared" si="25"/>
        <v>-3.409162032125124</v>
      </c>
      <c r="AD33">
        <f t="shared" si="0"/>
        <v>57.053157396626496</v>
      </c>
      <c r="AE33">
        <f t="shared" si="26"/>
        <v>32.946842603373504</v>
      </c>
      <c r="AF33">
        <f t="shared" si="27"/>
        <v>0.024831036464952792</v>
      </c>
      <c r="AG33">
        <f t="shared" si="28"/>
        <v>32.97167363983846</v>
      </c>
      <c r="AH33">
        <f t="shared" si="1"/>
        <v>176.1135781612228</v>
      </c>
    </row>
    <row r="34" spans="4:34" ht="15">
      <c r="D34" s="1">
        <f t="shared" si="29"/>
        <v>40211</v>
      </c>
      <c r="E34" s="7">
        <f t="shared" si="2"/>
        <v>0.5</v>
      </c>
      <c r="F34" s="2">
        <f t="shared" si="3"/>
        <v>2455230.2916666665</v>
      </c>
      <c r="G34" s="3">
        <f t="shared" si="4"/>
        <v>0.10089778690394281</v>
      </c>
      <c r="I34">
        <f t="shared" si="5"/>
        <v>312.8644657719192</v>
      </c>
      <c r="J34">
        <f t="shared" si="6"/>
        <v>3989.7536133400185</v>
      </c>
      <c r="K34">
        <f t="shared" si="7"/>
        <v>0.016704391269879874</v>
      </c>
      <c r="L34">
        <f t="shared" si="8"/>
        <v>0.9674286935273282</v>
      </c>
      <c r="M34">
        <f t="shared" si="9"/>
        <v>313.8318944654465</v>
      </c>
      <c r="N34">
        <f t="shared" si="10"/>
        <v>3990.721042033546</v>
      </c>
      <c r="O34">
        <f t="shared" si="11"/>
        <v>0.9855690364359435</v>
      </c>
      <c r="P34">
        <f t="shared" si="12"/>
        <v>313.830699327784</v>
      </c>
      <c r="Q34">
        <f t="shared" si="13"/>
        <v>23.437979018322764</v>
      </c>
      <c r="R34">
        <f t="shared" si="14"/>
        <v>23.438849968069846</v>
      </c>
      <c r="S34">
        <f t="shared" si="15"/>
        <v>-43.7029437449564</v>
      </c>
      <c r="T34">
        <f t="shared" si="16"/>
        <v>-16.675269930929847</v>
      </c>
      <c r="U34">
        <f t="shared" si="17"/>
        <v>0.04303286333271254</v>
      </c>
      <c r="V34">
        <f t="shared" si="18"/>
        <v>-13.75958916502343</v>
      </c>
      <c r="W34">
        <f t="shared" si="19"/>
        <v>76.61248163013896</v>
      </c>
      <c r="X34" s="7">
        <f t="shared" si="20"/>
        <v>0.5095552702534886</v>
      </c>
      <c r="Y34" s="7">
        <f t="shared" si="21"/>
        <v>0.2967428212808803</v>
      </c>
      <c r="Z34" s="7">
        <f t="shared" si="22"/>
        <v>0.7223677192260968</v>
      </c>
      <c r="AA34">
        <f t="shared" si="23"/>
        <v>612.8998530411117</v>
      </c>
      <c r="AB34">
        <f t="shared" si="24"/>
        <v>706.2404108349766</v>
      </c>
      <c r="AC34">
        <f t="shared" si="25"/>
        <v>-3.4398972912558463</v>
      </c>
      <c r="AD34">
        <f t="shared" si="0"/>
        <v>56.765883763793994</v>
      </c>
      <c r="AE34">
        <f t="shared" si="26"/>
        <v>33.234116236206006</v>
      </c>
      <c r="AF34">
        <f t="shared" si="27"/>
        <v>0.024561862206745808</v>
      </c>
      <c r="AG34">
        <f t="shared" si="28"/>
        <v>33.25867809841275</v>
      </c>
      <c r="AH34">
        <f t="shared" si="1"/>
        <v>176.05965415587661</v>
      </c>
    </row>
    <row r="35" spans="4:34" ht="15">
      <c r="D35" s="1">
        <f t="shared" si="29"/>
        <v>40212</v>
      </c>
      <c r="E35" s="7">
        <f t="shared" si="2"/>
        <v>0.5</v>
      </c>
      <c r="F35" s="2">
        <f t="shared" si="3"/>
        <v>2455231.2916666665</v>
      </c>
      <c r="G35" s="3">
        <f t="shared" si="4"/>
        <v>0.10092516541181414</v>
      </c>
      <c r="I35">
        <f t="shared" si="5"/>
        <v>313.85011313375935</v>
      </c>
      <c r="J35">
        <f t="shared" si="6"/>
        <v>3990.7392136208946</v>
      </c>
      <c r="K35">
        <f t="shared" si="7"/>
        <v>0.016704390118269446</v>
      </c>
      <c r="L35">
        <f t="shared" si="8"/>
        <v>0.9962108463214276</v>
      </c>
      <c r="M35">
        <f t="shared" si="9"/>
        <v>314.8463239800808</v>
      </c>
      <c r="N35">
        <f t="shared" si="10"/>
        <v>3991.735424467216</v>
      </c>
      <c r="O35">
        <f t="shared" si="11"/>
        <v>0.9857180318961618</v>
      </c>
      <c r="P35">
        <f t="shared" si="12"/>
        <v>314.8451303434852</v>
      </c>
      <c r="Q35">
        <f t="shared" si="13"/>
        <v>23.4379786622876</v>
      </c>
      <c r="R35">
        <f t="shared" si="14"/>
        <v>23.438847386803396</v>
      </c>
      <c r="S35">
        <f t="shared" si="15"/>
        <v>-42.69025234812944</v>
      </c>
      <c r="T35">
        <f t="shared" si="16"/>
        <v>-16.381108005648194</v>
      </c>
      <c r="U35">
        <f t="shared" si="17"/>
        <v>0.043032853584874804</v>
      </c>
      <c r="V35">
        <f t="shared" si="18"/>
        <v>-13.868822940218374</v>
      </c>
      <c r="W35">
        <f t="shared" si="19"/>
        <v>76.88661990084624</v>
      </c>
      <c r="X35" s="7">
        <f t="shared" si="20"/>
        <v>0.5096311270418183</v>
      </c>
      <c r="Y35" s="7">
        <f t="shared" si="21"/>
        <v>0.296057182872801</v>
      </c>
      <c r="Z35" s="7">
        <f t="shared" si="22"/>
        <v>0.7232050712108357</v>
      </c>
      <c r="AA35">
        <f t="shared" si="23"/>
        <v>615.0929592067699</v>
      </c>
      <c r="AB35">
        <f t="shared" si="24"/>
        <v>706.1311770597816</v>
      </c>
      <c r="AC35">
        <f t="shared" si="25"/>
        <v>-3.4672057350545913</v>
      </c>
      <c r="AD35">
        <f t="shared" si="0"/>
        <v>56.47361813721231</v>
      </c>
      <c r="AE35">
        <f t="shared" si="26"/>
        <v>33.52638186278769</v>
      </c>
      <c r="AF35">
        <f t="shared" si="27"/>
        <v>0.02429215520433557</v>
      </c>
      <c r="AG35">
        <f t="shared" si="28"/>
        <v>33.55067401799202</v>
      </c>
      <c r="AH35">
        <f t="shared" si="1"/>
        <v>176.0088824572008</v>
      </c>
    </row>
    <row r="36" spans="4:34" ht="15">
      <c r="D36" s="1">
        <f t="shared" si="29"/>
        <v>40213</v>
      </c>
      <c r="E36" s="7">
        <f t="shared" si="2"/>
        <v>0.5</v>
      </c>
      <c r="F36" s="2">
        <f t="shared" si="3"/>
        <v>2455232.2916666665</v>
      </c>
      <c r="G36" s="3">
        <f t="shared" si="4"/>
        <v>0.10095254391968546</v>
      </c>
      <c r="I36">
        <f t="shared" si="5"/>
        <v>314.8357604955995</v>
      </c>
      <c r="J36">
        <f t="shared" si="6"/>
        <v>3991.7248139017693</v>
      </c>
      <c r="K36">
        <f t="shared" si="7"/>
        <v>0.016704388966658826</v>
      </c>
      <c r="L36">
        <f t="shared" si="8"/>
        <v>1.0246819479961005</v>
      </c>
      <c r="M36">
        <f t="shared" si="9"/>
        <v>315.8604424435956</v>
      </c>
      <c r="N36">
        <f t="shared" si="10"/>
        <v>3992.7494958497655</v>
      </c>
      <c r="O36">
        <f t="shared" si="11"/>
        <v>0.9858713538607011</v>
      </c>
      <c r="P36">
        <f t="shared" si="12"/>
        <v>315.85925030422624</v>
      </c>
      <c r="Q36">
        <f t="shared" si="13"/>
        <v>23.437978306252436</v>
      </c>
      <c r="R36">
        <f t="shared" si="14"/>
        <v>23.438844804794904</v>
      </c>
      <c r="S36">
        <f t="shared" si="15"/>
        <v>-41.68094703349792</v>
      </c>
      <c r="T36">
        <f t="shared" si="16"/>
        <v>-16.082210242805104</v>
      </c>
      <c r="U36">
        <f t="shared" si="17"/>
        <v>0.043032843834236015</v>
      </c>
      <c r="V36">
        <f t="shared" si="18"/>
        <v>-13.964381274327978</v>
      </c>
      <c r="W36">
        <f t="shared" si="19"/>
        <v>77.16404562650867</v>
      </c>
      <c r="X36" s="7">
        <f t="shared" si="20"/>
        <v>0.5096974869960611</v>
      </c>
      <c r="Y36" s="7">
        <f t="shared" si="21"/>
        <v>0.2953529158113148</v>
      </c>
      <c r="Z36" s="7">
        <f t="shared" si="22"/>
        <v>0.7240420581808074</v>
      </c>
      <c r="AA36">
        <f t="shared" si="23"/>
        <v>617.3123650120693</v>
      </c>
      <c r="AB36">
        <f t="shared" si="24"/>
        <v>706.0356187256721</v>
      </c>
      <c r="AC36">
        <f t="shared" si="25"/>
        <v>-3.4910953185819835</v>
      </c>
      <c r="AD36">
        <f t="shared" si="0"/>
        <v>56.17646841770593</v>
      </c>
      <c r="AE36">
        <f t="shared" si="26"/>
        <v>33.82353158229407</v>
      </c>
      <c r="AF36">
        <f t="shared" si="27"/>
        <v>0.024022116027763187</v>
      </c>
      <c r="AG36">
        <f t="shared" si="28"/>
        <v>33.84755369832184</v>
      </c>
      <c r="AH36">
        <f t="shared" si="1"/>
        <v>175.96129929517826</v>
      </c>
    </row>
    <row r="37" spans="4:34" ht="15">
      <c r="D37" s="1">
        <f t="shared" si="29"/>
        <v>40214</v>
      </c>
      <c r="E37" s="7">
        <f t="shared" si="2"/>
        <v>0.5</v>
      </c>
      <c r="F37" s="2">
        <f t="shared" si="3"/>
        <v>2455233.2916666665</v>
      </c>
      <c r="G37" s="3">
        <f t="shared" si="4"/>
        <v>0.10097992242755678</v>
      </c>
      <c r="I37">
        <f t="shared" si="5"/>
        <v>315.82140785744014</v>
      </c>
      <c r="J37">
        <f t="shared" si="6"/>
        <v>3992.710414182645</v>
      </c>
      <c r="K37">
        <f t="shared" si="7"/>
        <v>0.016704387815048016</v>
      </c>
      <c r="L37">
        <f t="shared" si="8"/>
        <v>1.0528332941668381</v>
      </c>
      <c r="M37">
        <f t="shared" si="9"/>
        <v>316.87424115160695</v>
      </c>
      <c r="N37">
        <f t="shared" si="10"/>
        <v>3993.7632474768116</v>
      </c>
      <c r="O37">
        <f t="shared" si="11"/>
        <v>0.9860289529644176</v>
      </c>
      <c r="P37">
        <f t="shared" si="12"/>
        <v>316.87305050562185</v>
      </c>
      <c r="Q37">
        <f t="shared" si="13"/>
        <v>23.43797795021727</v>
      </c>
      <c r="R37">
        <f t="shared" si="14"/>
        <v>23.438842222046265</v>
      </c>
      <c r="S37">
        <f t="shared" si="15"/>
        <v>-40.67501365431073</v>
      </c>
      <c r="T37">
        <f t="shared" si="16"/>
        <v>-15.778690900107845</v>
      </c>
      <c r="U37">
        <f t="shared" si="17"/>
        <v>0.04303283408080335</v>
      </c>
      <c r="V37">
        <f t="shared" si="18"/>
        <v>-14.046312645620286</v>
      </c>
      <c r="W37">
        <f t="shared" si="19"/>
        <v>77.44462918594824</v>
      </c>
      <c r="X37" s="7">
        <f t="shared" si="20"/>
        <v>0.5097543837816807</v>
      </c>
      <c r="Y37" s="7">
        <f t="shared" si="21"/>
        <v>0.29463041382071337</v>
      </c>
      <c r="Z37" s="7">
        <f t="shared" si="22"/>
        <v>0.7248783537426481</v>
      </c>
      <c r="AA37">
        <f t="shared" si="23"/>
        <v>619.557033487586</v>
      </c>
      <c r="AB37">
        <f t="shared" si="24"/>
        <v>705.9536873543797</v>
      </c>
      <c r="AC37">
        <f t="shared" si="25"/>
        <v>-3.511578161405083</v>
      </c>
      <c r="AD37">
        <f t="shared" si="0"/>
        <v>55.87454361127734</v>
      </c>
      <c r="AE37">
        <f t="shared" si="26"/>
        <v>34.12545638872266</v>
      </c>
      <c r="AF37">
        <f t="shared" si="27"/>
        <v>0.023751936487631013</v>
      </c>
      <c r="AG37">
        <f t="shared" si="28"/>
        <v>34.14920832521029</v>
      </c>
      <c r="AH37">
        <f t="shared" si="1"/>
        <v>175.91693838421406</v>
      </c>
    </row>
    <row r="38" spans="4:34" ht="15">
      <c r="D38" s="1">
        <f t="shared" si="29"/>
        <v>40215</v>
      </c>
      <c r="E38" s="7">
        <f t="shared" si="2"/>
        <v>0.5</v>
      </c>
      <c r="F38" s="2">
        <f t="shared" si="3"/>
        <v>2455234.2916666665</v>
      </c>
      <c r="G38" s="3">
        <f t="shared" si="4"/>
        <v>0.1010073009354281</v>
      </c>
      <c r="I38">
        <f t="shared" si="5"/>
        <v>316.8070552192812</v>
      </c>
      <c r="J38">
        <f t="shared" si="6"/>
        <v>3993.69601446352</v>
      </c>
      <c r="K38">
        <f t="shared" si="7"/>
        <v>0.016704386663437015</v>
      </c>
      <c r="L38">
        <f t="shared" si="8"/>
        <v>1.0806562956581647</v>
      </c>
      <c r="M38">
        <f t="shared" si="9"/>
        <v>317.8877115149394</v>
      </c>
      <c r="N38">
        <f t="shared" si="10"/>
        <v>3994.776670759178</v>
      </c>
      <c r="O38">
        <f t="shared" si="11"/>
        <v>0.986190778512374</v>
      </c>
      <c r="P38">
        <f t="shared" si="12"/>
        <v>317.88652235849526</v>
      </c>
      <c r="Q38">
        <f t="shared" si="13"/>
        <v>23.437977594182108</v>
      </c>
      <c r="R38">
        <f t="shared" si="14"/>
        <v>23.438839638559386</v>
      </c>
      <c r="S38">
        <f t="shared" si="15"/>
        <v>-39.67243428863948</v>
      </c>
      <c r="T38">
        <f t="shared" si="16"/>
        <v>-15.470664667342415</v>
      </c>
      <c r="U38">
        <f t="shared" si="17"/>
        <v>0.043032824324584</v>
      </c>
      <c r="V38">
        <f t="shared" si="18"/>
        <v>-14.114681825810178</v>
      </c>
      <c r="W38">
        <f t="shared" si="19"/>
        <v>77.72824368118023</v>
      </c>
      <c r="X38" s="7">
        <f t="shared" si="20"/>
        <v>0.5098018623790348</v>
      </c>
      <c r="Y38" s="7">
        <f t="shared" si="21"/>
        <v>0.29389007437575637</v>
      </c>
      <c r="Z38" s="7">
        <f t="shared" si="22"/>
        <v>0.7257136503823132</v>
      </c>
      <c r="AA38">
        <f t="shared" si="23"/>
        <v>621.8259494494419</v>
      </c>
      <c r="AB38">
        <f t="shared" si="24"/>
        <v>705.8853181741898</v>
      </c>
      <c r="AC38">
        <f t="shared" si="25"/>
        <v>-3.528670456452545</v>
      </c>
      <c r="AD38">
        <f t="shared" si="0"/>
        <v>55.567953763321356</v>
      </c>
      <c r="AE38">
        <f t="shared" si="26"/>
        <v>34.432046236678644</v>
      </c>
      <c r="AF38">
        <f t="shared" si="27"/>
        <v>0.02348179967227758</v>
      </c>
      <c r="AG38">
        <f t="shared" si="28"/>
        <v>34.45552803635092</v>
      </c>
      <c r="AH38">
        <f t="shared" si="1"/>
        <v>175.87583090218743</v>
      </c>
    </row>
    <row r="39" spans="4:34" ht="15">
      <c r="D39" s="1">
        <f t="shared" si="29"/>
        <v>40216</v>
      </c>
      <c r="E39" s="7">
        <f t="shared" si="2"/>
        <v>0.5</v>
      </c>
      <c r="F39" s="2">
        <f t="shared" si="3"/>
        <v>2455235.2916666665</v>
      </c>
      <c r="G39" s="3">
        <f t="shared" si="4"/>
        <v>0.10103467944329943</v>
      </c>
      <c r="I39">
        <f t="shared" si="5"/>
        <v>317.79270258112274</v>
      </c>
      <c r="J39">
        <f t="shared" si="6"/>
        <v>3994.681614744394</v>
      </c>
      <c r="K39">
        <f t="shared" si="7"/>
        <v>0.016704385511825823</v>
      </c>
      <c r="L39">
        <f t="shared" si="8"/>
        <v>1.1081424813459062</v>
      </c>
      <c r="M39">
        <f t="shared" si="9"/>
        <v>318.90084506246865</v>
      </c>
      <c r="N39">
        <f t="shared" si="10"/>
        <v>3995.7897572257402</v>
      </c>
      <c r="O39">
        <f t="shared" si="11"/>
        <v>0.9863567784999827</v>
      </c>
      <c r="P39">
        <f t="shared" si="12"/>
        <v>318.89965739172106</v>
      </c>
      <c r="Q39">
        <f t="shared" si="13"/>
        <v>23.437977238146946</v>
      </c>
      <c r="R39">
        <f t="shared" si="14"/>
        <v>23.43883705433617</v>
      </c>
      <c r="S39">
        <f t="shared" si="15"/>
        <v>-38.673187346344996</v>
      </c>
      <c r="T39">
        <f t="shared" si="16"/>
        <v>-15.158246592197298</v>
      </c>
      <c r="U39">
        <f t="shared" si="17"/>
        <v>0.04303281456558517</v>
      </c>
      <c r="V39">
        <f t="shared" si="18"/>
        <v>-14.169569493344722</v>
      </c>
      <c r="W39">
        <f t="shared" si="19"/>
        <v>78.01476500741715</v>
      </c>
      <c r="X39" s="7">
        <f t="shared" si="20"/>
        <v>0.5098399788148227</v>
      </c>
      <c r="Y39" s="7">
        <f t="shared" si="21"/>
        <v>0.2931322982386639</v>
      </c>
      <c r="Z39" s="7">
        <f t="shared" si="22"/>
        <v>0.7265476593909814</v>
      </c>
      <c r="AA39">
        <f t="shared" si="23"/>
        <v>624.1181200593372</v>
      </c>
      <c r="AB39">
        <f t="shared" si="24"/>
        <v>705.8304305066553</v>
      </c>
      <c r="AC39">
        <f t="shared" si="25"/>
        <v>-3.5423923733361846</v>
      </c>
      <c r="AD39">
        <f t="shared" si="0"/>
        <v>55.25680989352771</v>
      </c>
      <c r="AE39">
        <f t="shared" si="26"/>
        <v>34.74319010647229</v>
      </c>
      <c r="AF39">
        <f t="shared" si="27"/>
        <v>0.02321188001553721</v>
      </c>
      <c r="AG39">
        <f t="shared" si="28"/>
        <v>34.76640198648783</v>
      </c>
      <c r="AH39">
        <f t="shared" si="1"/>
        <v>175.83800547309318</v>
      </c>
    </row>
    <row r="40" spans="4:34" ht="15">
      <c r="D40" s="1">
        <f t="shared" si="29"/>
        <v>40217</v>
      </c>
      <c r="E40" s="7">
        <f t="shared" si="2"/>
        <v>0.5</v>
      </c>
      <c r="F40" s="2">
        <f t="shared" si="3"/>
        <v>2455236.2916666665</v>
      </c>
      <c r="G40" s="3">
        <f t="shared" si="4"/>
        <v>0.10106205795117075</v>
      </c>
      <c r="I40">
        <f t="shared" si="5"/>
        <v>318.7783499429647</v>
      </c>
      <c r="J40">
        <f t="shared" si="6"/>
        <v>3995.667215025269</v>
      </c>
      <c r="K40">
        <f t="shared" si="7"/>
        <v>0.016704384360214444</v>
      </c>
      <c r="L40">
        <f t="shared" si="8"/>
        <v>1.1352835009372204</v>
      </c>
      <c r="M40">
        <f t="shared" si="9"/>
        <v>319.913633443902</v>
      </c>
      <c r="N40">
        <f t="shared" si="10"/>
        <v>3996.802498526206</v>
      </c>
      <c r="O40">
        <f t="shared" si="11"/>
        <v>0.9865268996336022</v>
      </c>
      <c r="P40">
        <f t="shared" si="12"/>
        <v>319.9124472550051</v>
      </c>
      <c r="Q40">
        <f t="shared" si="13"/>
        <v>23.43797688211178</v>
      </c>
      <c r="R40">
        <f t="shared" si="14"/>
        <v>23.438834469378513</v>
      </c>
      <c r="S40">
        <f t="shared" si="15"/>
        <v>-37.67724767819476</v>
      </c>
      <c r="T40">
        <f t="shared" si="16"/>
        <v>-14.841552009432597</v>
      </c>
      <c r="U40">
        <f t="shared" si="17"/>
        <v>0.04303280480381401</v>
      </c>
      <c r="V40">
        <f t="shared" si="18"/>
        <v>-14.211071826276125</v>
      </c>
      <c r="W40">
        <f t="shared" si="19"/>
        <v>78.30407191023988</v>
      </c>
      <c r="X40" s="7">
        <f t="shared" si="20"/>
        <v>0.5098687998793584</v>
      </c>
      <c r="Y40" s="7">
        <f t="shared" si="21"/>
        <v>0.29235748901758096</v>
      </c>
      <c r="Z40" s="7">
        <f t="shared" si="22"/>
        <v>0.7273801107411358</v>
      </c>
      <c r="AA40">
        <f t="shared" si="23"/>
        <v>626.4325752819191</v>
      </c>
      <c r="AB40">
        <f t="shared" si="24"/>
        <v>705.7889281737239</v>
      </c>
      <c r="AC40">
        <f t="shared" si="25"/>
        <v>-3.5527679565690278</v>
      </c>
      <c r="AD40">
        <f t="shared" si="0"/>
        <v>54.94122393151187</v>
      </c>
      <c r="AE40">
        <f t="shared" si="26"/>
        <v>35.05877606848813</v>
      </c>
      <c r="AF40">
        <f t="shared" si="27"/>
        <v>0.022942343392283168</v>
      </c>
      <c r="AG40">
        <f t="shared" si="28"/>
        <v>35.08171841188041</v>
      </c>
      <c r="AH40">
        <f t="shared" si="1"/>
        <v>175.80348815324442</v>
      </c>
    </row>
    <row r="41" spans="4:34" ht="15">
      <c r="D41" s="1">
        <f t="shared" si="29"/>
        <v>40218</v>
      </c>
      <c r="E41" s="7">
        <f t="shared" si="2"/>
        <v>0.5</v>
      </c>
      <c r="F41" s="2">
        <f t="shared" si="3"/>
        <v>2455237.2916666665</v>
      </c>
      <c r="G41" s="3">
        <f t="shared" si="4"/>
        <v>0.10108943645904206</v>
      </c>
      <c r="I41">
        <f t="shared" si="5"/>
        <v>319.7639973048067</v>
      </c>
      <c r="J41">
        <f t="shared" si="6"/>
        <v>3996.652815306143</v>
      </c>
      <c r="K41">
        <f t="shared" si="7"/>
        <v>0.016704383208602874</v>
      </c>
      <c r="L41">
        <f t="shared" si="8"/>
        <v>1.1620711276869344</v>
      </c>
      <c r="M41">
        <f t="shared" si="9"/>
        <v>320.92606843249365</v>
      </c>
      <c r="N41">
        <f t="shared" si="10"/>
        <v>3997.81488643383</v>
      </c>
      <c r="O41">
        <f t="shared" si="11"/>
        <v>0.9867010873515725</v>
      </c>
      <c r="P41">
        <f t="shared" si="12"/>
        <v>320.9248837216004</v>
      </c>
      <c r="Q41">
        <f t="shared" si="13"/>
        <v>23.437976526076618</v>
      </c>
      <c r="R41">
        <f t="shared" si="14"/>
        <v>23.43883188368833</v>
      </c>
      <c r="S41">
        <f t="shared" si="15"/>
        <v>-36.68458668669812</v>
      </c>
      <c r="T41">
        <f t="shared" si="16"/>
        <v>-14.520696473405273</v>
      </c>
      <c r="U41">
        <f t="shared" si="17"/>
        <v>0.04303279503927777</v>
      </c>
      <c r="V41">
        <f t="shared" si="18"/>
        <v>-14.239300076471574</v>
      </c>
      <c r="W41">
        <f t="shared" si="19"/>
        <v>78.59604603050937</v>
      </c>
      <c r="X41" s="7">
        <f t="shared" si="20"/>
        <v>0.5098884028308831</v>
      </c>
      <c r="Y41" s="7">
        <f t="shared" si="21"/>
        <v>0.29156605274613484</v>
      </c>
      <c r="Z41" s="7">
        <f t="shared" si="22"/>
        <v>0.7282107529156314</v>
      </c>
      <c r="AA41">
        <f t="shared" si="23"/>
        <v>628.768368244075</v>
      </c>
      <c r="AB41">
        <f t="shared" si="24"/>
        <v>705.7606999235285</v>
      </c>
      <c r="AC41">
        <f t="shared" si="25"/>
        <v>-3.5598250191178806</v>
      </c>
      <c r="AD41">
        <f t="shared" si="0"/>
        <v>54.621308653211514</v>
      </c>
      <c r="AE41">
        <f t="shared" si="26"/>
        <v>35.378691346788486</v>
      </c>
      <c r="AF41">
        <f t="shared" si="27"/>
        <v>0.02267334723901756</v>
      </c>
      <c r="AG41">
        <f t="shared" si="28"/>
        <v>35.40136469402751</v>
      </c>
      <c r="AH41">
        <f t="shared" si="1"/>
        <v>175.77230242099415</v>
      </c>
    </row>
    <row r="42" spans="4:34" ht="15">
      <c r="D42" s="1">
        <f t="shared" si="29"/>
        <v>40219</v>
      </c>
      <c r="E42" s="7">
        <f t="shared" si="2"/>
        <v>0.5</v>
      </c>
      <c r="F42" s="2">
        <f t="shared" si="3"/>
        <v>2455238.2916666665</v>
      </c>
      <c r="G42" s="3">
        <f t="shared" si="4"/>
        <v>0.10111681496691338</v>
      </c>
      <c r="I42">
        <f t="shared" si="5"/>
        <v>320.74964466664915</v>
      </c>
      <c r="J42">
        <f t="shared" si="6"/>
        <v>3997.6384155870164</v>
      </c>
      <c r="K42">
        <f t="shared" si="7"/>
        <v>0.016704382056991113</v>
      </c>
      <c r="L42">
        <f t="shared" si="8"/>
        <v>1.1884972610496596</v>
      </c>
      <c r="M42">
        <f t="shared" si="9"/>
        <v>321.9381419276988</v>
      </c>
      <c r="N42">
        <f t="shared" si="10"/>
        <v>3998.826912848066</v>
      </c>
      <c r="O42">
        <f t="shared" si="11"/>
        <v>0.9868792858456799</v>
      </c>
      <c r="P42">
        <f t="shared" si="12"/>
        <v>321.93695869096086</v>
      </c>
      <c r="Q42">
        <f t="shared" si="13"/>
        <v>23.437976170041452</v>
      </c>
      <c r="R42">
        <f t="shared" si="14"/>
        <v>23.438829297267514</v>
      </c>
      <c r="S42">
        <f t="shared" si="15"/>
        <v>-35.69517243825053</v>
      </c>
      <c r="T42">
        <f t="shared" si="16"/>
        <v>-14.195795693949565</v>
      </c>
      <c r="U42">
        <f t="shared" si="17"/>
        <v>0.04303278527198358</v>
      </c>
      <c r="V42">
        <f t="shared" si="18"/>
        <v>-14.254380126931666</v>
      </c>
      <c r="W42">
        <f t="shared" si="19"/>
        <v>78.89057193760802</v>
      </c>
      <c r="X42" s="7">
        <f t="shared" si="20"/>
        <v>0.509898875088147</v>
      </c>
      <c r="Y42" s="7">
        <f t="shared" si="21"/>
        <v>0.29075839748368026</v>
      </c>
      <c r="Z42" s="7">
        <f t="shared" si="22"/>
        <v>0.7290393526926137</v>
      </c>
      <c r="AA42">
        <f t="shared" si="23"/>
        <v>631.1245755008641</v>
      </c>
      <c r="AB42">
        <f t="shared" si="24"/>
        <v>705.7456198730683</v>
      </c>
      <c r="AC42">
        <f t="shared" si="25"/>
        <v>-3.563595031732916</v>
      </c>
      <c r="AD42">
        <f t="shared" si="0"/>
        <v>54.29717761808728</v>
      </c>
      <c r="AE42">
        <f t="shared" si="26"/>
        <v>35.70282238191272</v>
      </c>
      <c r="AF42">
        <f t="shared" si="27"/>
        <v>0.022405040696856286</v>
      </c>
      <c r="AG42">
        <f t="shared" si="28"/>
        <v>35.72522742260957</v>
      </c>
      <c r="AH42">
        <f t="shared" si="1"/>
        <v>175.74446916989098</v>
      </c>
    </row>
    <row r="43" spans="4:34" ht="15">
      <c r="D43" s="1">
        <f t="shared" si="29"/>
        <v>40220</v>
      </c>
      <c r="E43" s="7">
        <f t="shared" si="2"/>
        <v>0.5</v>
      </c>
      <c r="F43" s="2">
        <f t="shared" si="3"/>
        <v>2455239.2916666665</v>
      </c>
      <c r="G43" s="3">
        <f t="shared" si="4"/>
        <v>0.1011441934747847</v>
      </c>
      <c r="I43">
        <f t="shared" si="5"/>
        <v>321.7352920284925</v>
      </c>
      <c r="J43">
        <f t="shared" si="6"/>
        <v>3998.6240158678906</v>
      </c>
      <c r="K43">
        <f t="shared" si="7"/>
        <v>0.016704380905379165</v>
      </c>
      <c r="L43">
        <f t="shared" si="8"/>
        <v>1.2145539292662544</v>
      </c>
      <c r="M43">
        <f t="shared" si="9"/>
        <v>322.9498459577587</v>
      </c>
      <c r="N43">
        <f t="shared" si="10"/>
        <v>3999.838569797157</v>
      </c>
      <c r="O43">
        <f t="shared" si="11"/>
        <v>0.9870614380830339</v>
      </c>
      <c r="P43">
        <f t="shared" si="12"/>
        <v>322.94866419132654</v>
      </c>
      <c r="Q43">
        <f t="shared" si="13"/>
        <v>23.43797581400629</v>
      </c>
      <c r="R43">
        <f t="shared" si="14"/>
        <v>23.43882671011798</v>
      </c>
      <c r="S43">
        <f t="shared" si="15"/>
        <v>-34.70896977620528</v>
      </c>
      <c r="T43">
        <f t="shared" si="16"/>
        <v>-13.866965475602026</v>
      </c>
      <c r="U43">
        <f t="shared" si="17"/>
        <v>0.04303277550193866</v>
      </c>
      <c r="V43">
        <f t="shared" si="18"/>
        <v>-14.256452033997595</v>
      </c>
      <c r="W43">
        <f t="shared" si="19"/>
        <v>79.18753715160886</v>
      </c>
      <c r="X43" s="7">
        <f t="shared" si="20"/>
        <v>0.5099003139124983</v>
      </c>
      <c r="Y43" s="7">
        <f t="shared" si="21"/>
        <v>0.2899349329358071</v>
      </c>
      <c r="Z43" s="7">
        <f t="shared" si="22"/>
        <v>0.7298656948891897</v>
      </c>
      <c r="AA43">
        <f t="shared" si="23"/>
        <v>633.5002972128709</v>
      </c>
      <c r="AB43">
        <f t="shared" si="24"/>
        <v>705.7435479660024</v>
      </c>
      <c r="AC43">
        <f t="shared" si="25"/>
        <v>-3.5641130084993904</v>
      </c>
      <c r="AD43">
        <f t="shared" si="0"/>
        <v>53.968945107168054</v>
      </c>
      <c r="AE43">
        <f t="shared" si="26"/>
        <v>36.031054892831946</v>
      </c>
      <c r="AF43">
        <f t="shared" si="27"/>
        <v>0.022137564774355974</v>
      </c>
      <c r="AG43">
        <f t="shared" si="28"/>
        <v>36.0531924576063</v>
      </c>
      <c r="AH43">
        <f t="shared" si="1"/>
        <v>175.72000670518673</v>
      </c>
    </row>
    <row r="44" spans="4:34" ht="15">
      <c r="D44" s="1">
        <f t="shared" si="29"/>
        <v>40221</v>
      </c>
      <c r="E44" s="7">
        <f t="shared" si="2"/>
        <v>0.5</v>
      </c>
      <c r="F44" s="2">
        <f t="shared" si="3"/>
        <v>2455240.2916666665</v>
      </c>
      <c r="G44" s="3">
        <f t="shared" si="4"/>
        <v>0.10117157198265603</v>
      </c>
      <c r="I44">
        <f t="shared" si="5"/>
        <v>322.7209393903363</v>
      </c>
      <c r="J44">
        <f t="shared" si="6"/>
        <v>3999.6096161487644</v>
      </c>
      <c r="K44">
        <f t="shared" si="7"/>
        <v>0.016704379753767026</v>
      </c>
      <c r="L44">
        <f t="shared" si="8"/>
        <v>1.240233291883692</v>
      </c>
      <c r="M44">
        <f t="shared" si="9"/>
        <v>323.96117268221997</v>
      </c>
      <c r="N44">
        <f t="shared" si="10"/>
        <v>4000.849849440648</v>
      </c>
      <c r="O44">
        <f t="shared" si="11"/>
        <v>0.9872474858283468</v>
      </c>
      <c r="P44">
        <f t="shared" si="12"/>
        <v>323.9599923822427</v>
      </c>
      <c r="Q44">
        <f t="shared" si="13"/>
        <v>23.437975457971124</v>
      </c>
      <c r="R44">
        <f t="shared" si="14"/>
        <v>23.438824122241623</v>
      </c>
      <c r="S44">
        <f t="shared" si="15"/>
        <v>-33.72594043450992</v>
      </c>
      <c r="T44">
        <f t="shared" si="16"/>
        <v>-13.534321660148269</v>
      </c>
      <c r="U44">
        <f t="shared" si="17"/>
        <v>0.043032765729150206</v>
      </c>
      <c r="V44">
        <f t="shared" si="18"/>
        <v>-14.245669556231766</v>
      </c>
      <c r="W44">
        <f t="shared" si="19"/>
        <v>79.48683215497799</v>
      </c>
      <c r="X44" s="7">
        <f t="shared" si="20"/>
        <v>0.5098928260807166</v>
      </c>
      <c r="Y44" s="7">
        <f t="shared" si="21"/>
        <v>0.2890960700946667</v>
      </c>
      <c r="Z44" s="7">
        <f t="shared" si="22"/>
        <v>0.7306895820667666</v>
      </c>
      <c r="AA44">
        <f t="shared" si="23"/>
        <v>635.8946572398239</v>
      </c>
      <c r="AB44">
        <f t="shared" si="24"/>
        <v>705.7543304437683</v>
      </c>
      <c r="AC44">
        <f t="shared" si="25"/>
        <v>-3.5614173890579366</v>
      </c>
      <c r="AD44">
        <f t="shared" si="0"/>
        <v>53.63672606198084</v>
      </c>
      <c r="AE44">
        <f t="shared" si="26"/>
        <v>36.36327393801916</v>
      </c>
      <c r="AF44">
        <f t="shared" si="27"/>
        <v>0.021871052527739316</v>
      </c>
      <c r="AG44">
        <f t="shared" si="28"/>
        <v>36.3851449905469</v>
      </c>
      <c r="AH44">
        <f t="shared" si="1"/>
        <v>175.69893074356708</v>
      </c>
    </row>
    <row r="45" spans="4:34" ht="15">
      <c r="D45" s="1">
        <f t="shared" si="29"/>
        <v>40222</v>
      </c>
      <c r="E45" s="7">
        <f t="shared" si="2"/>
        <v>0.5</v>
      </c>
      <c r="F45" s="2">
        <f t="shared" si="3"/>
        <v>2455241.2916666665</v>
      </c>
      <c r="G45" s="3">
        <f t="shared" si="4"/>
        <v>0.10119895049052735</v>
      </c>
      <c r="I45">
        <f t="shared" si="5"/>
        <v>323.70658675218056</v>
      </c>
      <c r="J45">
        <f t="shared" si="6"/>
        <v>4000.5952164296373</v>
      </c>
      <c r="K45">
        <f t="shared" si="7"/>
        <v>0.016704378602154697</v>
      </c>
      <c r="L45">
        <f t="shared" si="8"/>
        <v>1.265527642207865</v>
      </c>
      <c r="M45">
        <f t="shared" si="9"/>
        <v>324.9721143943884</v>
      </c>
      <c r="N45">
        <f t="shared" si="10"/>
        <v>4001.860744071845</v>
      </c>
      <c r="O45">
        <f t="shared" si="11"/>
        <v>0.9874373696665967</v>
      </c>
      <c r="P45">
        <f t="shared" si="12"/>
        <v>324.970935557014</v>
      </c>
      <c r="Q45">
        <f t="shared" si="13"/>
        <v>23.43797510193596</v>
      </c>
      <c r="R45">
        <f t="shared" si="14"/>
        <v>23.438821533640365</v>
      </c>
      <c r="S45">
        <f t="shared" si="15"/>
        <v>-32.74604315156742</v>
      </c>
      <c r="T45">
        <f t="shared" si="16"/>
        <v>-13.19798007245859</v>
      </c>
      <c r="U45">
        <f t="shared" si="17"/>
        <v>0.04303275595362545</v>
      </c>
      <c r="V45">
        <f t="shared" si="18"/>
        <v>-14.222199671754238</v>
      </c>
      <c r="W45">
        <f t="shared" si="19"/>
        <v>79.7883503944158</v>
      </c>
      <c r="X45" s="7">
        <f t="shared" si="20"/>
        <v>0.5098765275498293</v>
      </c>
      <c r="Y45" s="7">
        <f t="shared" si="21"/>
        <v>0.28824222089867424</v>
      </c>
      <c r="Z45" s="7">
        <f t="shared" si="22"/>
        <v>0.7315108342009842</v>
      </c>
      <c r="AA45">
        <f t="shared" si="23"/>
        <v>638.3068031553264</v>
      </c>
      <c r="AB45">
        <f t="shared" si="24"/>
        <v>705.7778003282458</v>
      </c>
      <c r="AC45">
        <f t="shared" si="25"/>
        <v>-3.5555499179385492</v>
      </c>
      <c r="AD45">
        <f t="shared" si="0"/>
        <v>53.30063602440488</v>
      </c>
      <c r="AE45">
        <f t="shared" si="26"/>
        <v>36.69936397559512</v>
      </c>
      <c r="AF45">
        <f t="shared" si="27"/>
        <v>0.02160562925619257</v>
      </c>
      <c r="AG45">
        <f t="shared" si="28"/>
        <v>36.72096960485131</v>
      </c>
      <c r="AH45">
        <f t="shared" si="1"/>
        <v>175.68125441597465</v>
      </c>
    </row>
    <row r="46" spans="4:34" ht="15">
      <c r="D46" s="1">
        <f t="shared" si="29"/>
        <v>40223</v>
      </c>
      <c r="E46" s="7">
        <f t="shared" si="2"/>
        <v>0.5</v>
      </c>
      <c r="F46" s="2">
        <f t="shared" si="3"/>
        <v>2455242.2916666665</v>
      </c>
      <c r="G46" s="3">
        <f t="shared" si="4"/>
        <v>0.10122632899839867</v>
      </c>
      <c r="I46">
        <f t="shared" si="5"/>
        <v>324.69223411402527</v>
      </c>
      <c r="J46">
        <f t="shared" si="6"/>
        <v>4001.5808167105106</v>
      </c>
      <c r="K46">
        <f t="shared" si="7"/>
        <v>0.016704377450542176</v>
      </c>
      <c r="L46">
        <f t="shared" si="8"/>
        <v>1.2904294096879756</v>
      </c>
      <c r="M46">
        <f t="shared" si="9"/>
        <v>325.98266352371326</v>
      </c>
      <c r="N46">
        <f t="shared" si="10"/>
        <v>4002.8712461201985</v>
      </c>
      <c r="O46">
        <f t="shared" si="11"/>
        <v>0.9876310290260636</v>
      </c>
      <c r="P46">
        <f t="shared" si="12"/>
        <v>325.98148614508835</v>
      </c>
      <c r="Q46">
        <f t="shared" si="13"/>
        <v>23.437974745900796</v>
      </c>
      <c r="R46">
        <f t="shared" si="14"/>
        <v>23.438818944316097</v>
      </c>
      <c r="S46">
        <f t="shared" si="15"/>
        <v>-31.76923378401422</v>
      </c>
      <c r="T46">
        <f t="shared" si="16"/>
        <v>-12.858056469573443</v>
      </c>
      <c r="U46">
        <f t="shared" si="17"/>
        <v>0.04303274617537153</v>
      </c>
      <c r="V46">
        <f t="shared" si="18"/>
        <v>-14.186222085802692</v>
      </c>
      <c r="W46">
        <f t="shared" si="19"/>
        <v>80.09198827343742</v>
      </c>
      <c r="X46" s="7">
        <f t="shared" si="20"/>
        <v>0.5098515431151408</v>
      </c>
      <c r="Y46" s="7">
        <f t="shared" si="21"/>
        <v>0.287373797911148</v>
      </c>
      <c r="Z46" s="7">
        <f t="shared" si="22"/>
        <v>0.7323292883191337</v>
      </c>
      <c r="AA46">
        <f t="shared" si="23"/>
        <v>640.7359061874994</v>
      </c>
      <c r="AB46">
        <f t="shared" si="24"/>
        <v>705.8137779141973</v>
      </c>
      <c r="AC46">
        <f t="shared" si="25"/>
        <v>-3.5465555214506708</v>
      </c>
      <c r="AD46">
        <f t="shared" si="0"/>
        <v>52.96079107749358</v>
      </c>
      <c r="AE46">
        <f t="shared" si="26"/>
        <v>37.03920892250642</v>
      </c>
      <c r="AF46">
        <f t="shared" si="27"/>
        <v>0.021341412710037137</v>
      </c>
      <c r="AG46">
        <f t="shared" si="28"/>
        <v>37.060550335216455</v>
      </c>
      <c r="AH46">
        <f t="shared" si="1"/>
        <v>175.666988273362</v>
      </c>
    </row>
    <row r="47" spans="4:34" ht="15">
      <c r="D47" s="1">
        <f t="shared" si="29"/>
        <v>40224</v>
      </c>
      <c r="E47" s="7">
        <f t="shared" si="2"/>
        <v>0.5</v>
      </c>
      <c r="F47" s="2">
        <f t="shared" si="3"/>
        <v>2455243.2916666665</v>
      </c>
      <c r="G47" s="3">
        <f t="shared" si="4"/>
        <v>0.10125370750627</v>
      </c>
      <c r="I47">
        <f t="shared" si="5"/>
        <v>325.6778814758709</v>
      </c>
      <c r="J47">
        <f t="shared" si="6"/>
        <v>4002.566416991384</v>
      </c>
      <c r="K47">
        <f t="shared" si="7"/>
        <v>0.016704376298929464</v>
      </c>
      <c r="L47">
        <f t="shared" si="8"/>
        <v>1.3149311622320752</v>
      </c>
      <c r="M47">
        <f t="shared" si="9"/>
        <v>326.992812638103</v>
      </c>
      <c r="N47">
        <f t="shared" si="10"/>
        <v>4003.881348153616</v>
      </c>
      <c r="O47">
        <f t="shared" si="11"/>
        <v>0.9878284022017266</v>
      </c>
      <c r="P47">
        <f t="shared" si="12"/>
        <v>326.991636714373</v>
      </c>
      <c r="Q47">
        <f t="shared" si="13"/>
        <v>23.437974389865634</v>
      </c>
      <c r="R47">
        <f t="shared" si="14"/>
        <v>23.438816354270735</v>
      </c>
      <c r="S47">
        <f t="shared" si="15"/>
        <v>-30.79546542012406</v>
      </c>
      <c r="T47">
        <f t="shared" si="16"/>
        <v>-12.514666492989209</v>
      </c>
      <c r="U47">
        <f t="shared" si="17"/>
        <v>0.04303273639439571</v>
      </c>
      <c r="V47">
        <f t="shared" si="18"/>
        <v>-14.13792873026707</v>
      </c>
      <c r="W47">
        <f t="shared" si="19"/>
        <v>80.39764513628737</v>
      </c>
      <c r="X47" s="7">
        <f t="shared" si="20"/>
        <v>0.5098180060626855</v>
      </c>
      <c r="Y47" s="7">
        <f t="shared" si="21"/>
        <v>0.28649121401744276</v>
      </c>
      <c r="Z47" s="7">
        <f t="shared" si="22"/>
        <v>0.7331447981079281</v>
      </c>
      <c r="AA47">
        <f t="shared" si="23"/>
        <v>643.1811610902989</v>
      </c>
      <c r="AB47">
        <f t="shared" si="24"/>
        <v>705.862071269733</v>
      </c>
      <c r="AC47">
        <f t="shared" si="25"/>
        <v>-3.5344821825667623</v>
      </c>
      <c r="AD47">
        <f t="shared" si="0"/>
        <v>52.61730778730619</v>
      </c>
      <c r="AE47">
        <f t="shared" si="26"/>
        <v>37.38269221269381</v>
      </c>
      <c r="AF47">
        <f t="shared" si="27"/>
        <v>0.021078513309705314</v>
      </c>
      <c r="AG47">
        <f t="shared" si="28"/>
        <v>37.403770726003515</v>
      </c>
      <c r="AH47">
        <f t="shared" si="1"/>
        <v>175.65614029518815</v>
      </c>
    </row>
    <row r="48" spans="4:34" ht="15">
      <c r="D48" s="1">
        <f t="shared" si="29"/>
        <v>40225</v>
      </c>
      <c r="E48" s="7">
        <f t="shared" si="2"/>
        <v>0.5</v>
      </c>
      <c r="F48" s="2">
        <f t="shared" si="3"/>
        <v>2455244.2916666665</v>
      </c>
      <c r="G48" s="3">
        <f t="shared" si="4"/>
        <v>0.10128108601414132</v>
      </c>
      <c r="I48">
        <f t="shared" si="5"/>
        <v>326.6635288377165</v>
      </c>
      <c r="J48">
        <f t="shared" si="6"/>
        <v>4003.552017272256</v>
      </c>
      <c r="K48">
        <f t="shared" si="7"/>
        <v>0.016704375147316566</v>
      </c>
      <c r="L48">
        <f t="shared" si="8"/>
        <v>1.3390256084530194</v>
      </c>
      <c r="M48">
        <f t="shared" si="9"/>
        <v>328.00255444616954</v>
      </c>
      <c r="N48">
        <f t="shared" si="10"/>
        <v>4004.891042880709</v>
      </c>
      <c r="O48">
        <f t="shared" si="11"/>
        <v>0.9880294263790002</v>
      </c>
      <c r="P48">
        <f t="shared" si="12"/>
        <v>328.0013799734786</v>
      </c>
      <c r="Q48">
        <f t="shared" si="13"/>
        <v>23.437974033830468</v>
      </c>
      <c r="R48">
        <f t="shared" si="14"/>
        <v>23.438813763506186</v>
      </c>
      <c r="S48">
        <f t="shared" si="15"/>
        <v>-29.824688492575103</v>
      </c>
      <c r="T48">
        <f t="shared" si="16"/>
        <v>-12.167925624089102</v>
      </c>
      <c r="U48">
        <f t="shared" si="17"/>
        <v>0.04303272661070517</v>
      </c>
      <c r="V48">
        <f t="shared" si="18"/>
        <v>-14.077523256923282</v>
      </c>
      <c r="W48">
        <f t="shared" si="19"/>
        <v>80.70522324377083</v>
      </c>
      <c r="X48" s="7">
        <f t="shared" si="20"/>
        <v>0.5097760578173078</v>
      </c>
      <c r="Y48" s="7">
        <f t="shared" si="21"/>
        <v>0.28559488214016665</v>
      </c>
      <c r="Z48" s="7">
        <f t="shared" si="22"/>
        <v>0.7339572334944491</v>
      </c>
      <c r="AA48">
        <f t="shared" si="23"/>
        <v>645.6417859501666</v>
      </c>
      <c r="AB48">
        <f t="shared" si="24"/>
        <v>705.9224767430767</v>
      </c>
      <c r="AC48">
        <f t="shared" si="25"/>
        <v>-3.5193808142308285</v>
      </c>
      <c r="AD48">
        <f t="shared" si="0"/>
        <v>52.2703031457927</v>
      </c>
      <c r="AE48">
        <f t="shared" si="26"/>
        <v>37.7296968542073</v>
      </c>
      <c r="AF48">
        <f t="shared" si="27"/>
        <v>0.02081703437358343</v>
      </c>
      <c r="AG48">
        <f t="shared" si="28"/>
        <v>37.75051388858088</v>
      </c>
      <c r="AH48">
        <f t="shared" si="1"/>
        <v>175.64871590047437</v>
      </c>
    </row>
    <row r="49" spans="4:34" ht="15">
      <c r="D49" s="1">
        <f t="shared" si="29"/>
        <v>40226</v>
      </c>
      <c r="E49" s="7">
        <f t="shared" si="2"/>
        <v>0.5</v>
      </c>
      <c r="F49" s="2">
        <f t="shared" si="3"/>
        <v>2455245.2916666665</v>
      </c>
      <c r="G49" s="3">
        <f t="shared" si="4"/>
        <v>0.10130846452201263</v>
      </c>
      <c r="I49">
        <f t="shared" si="5"/>
        <v>327.64917619956213</v>
      </c>
      <c r="J49">
        <f t="shared" si="6"/>
        <v>4004.5376175531283</v>
      </c>
      <c r="K49">
        <f t="shared" si="7"/>
        <v>0.016704373995703476</v>
      </c>
      <c r="L49">
        <f t="shared" si="8"/>
        <v>1.3627055998439954</v>
      </c>
      <c r="M49">
        <f t="shared" si="9"/>
        <v>329.0118817994061</v>
      </c>
      <c r="N49">
        <f t="shared" si="10"/>
        <v>4005.9003231529723</v>
      </c>
      <c r="O49">
        <f t="shared" si="11"/>
        <v>0.9882340376578047</v>
      </c>
      <c r="P49">
        <f t="shared" si="12"/>
        <v>329.01070877389725</v>
      </c>
      <c r="Q49">
        <f t="shared" si="13"/>
        <v>23.437973677795306</v>
      </c>
      <c r="R49">
        <f t="shared" si="14"/>
        <v>23.43881117202436</v>
      </c>
      <c r="S49">
        <f t="shared" si="15"/>
        <v>-28.856850890333973</v>
      </c>
      <c r="T49">
        <f t="shared" si="16"/>
        <v>-11.817949142654792</v>
      </c>
      <c r="U49">
        <f t="shared" si="17"/>
        <v>0.04303271682430713</v>
      </c>
      <c r="V49">
        <f t="shared" si="18"/>
        <v>-14.005220526054648</v>
      </c>
      <c r="W49">
        <f t="shared" si="19"/>
        <v>81.01462774157422</v>
      </c>
      <c r="X49" s="7">
        <f t="shared" si="20"/>
        <v>0.509725847587538</v>
      </c>
      <c r="Y49" s="7">
        <f t="shared" si="21"/>
        <v>0.2846852149720541</v>
      </c>
      <c r="Z49" s="7">
        <f t="shared" si="22"/>
        <v>0.734766480203022</v>
      </c>
      <c r="AA49">
        <f t="shared" si="23"/>
        <v>648.1170219325937</v>
      </c>
      <c r="AB49">
        <f t="shared" si="24"/>
        <v>705.9947794739453</v>
      </c>
      <c r="AC49">
        <f t="shared" si="25"/>
        <v>-3.501305131513675</v>
      </c>
      <c r="AD49">
        <f t="shared" si="0"/>
        <v>51.91989451477405</v>
      </c>
      <c r="AE49">
        <f t="shared" si="26"/>
        <v>38.08010548522595</v>
      </c>
      <c r="AF49">
        <f t="shared" si="27"/>
        <v>0.02055707235291828</v>
      </c>
      <c r="AG49">
        <f t="shared" si="28"/>
        <v>38.100662557578865</v>
      </c>
      <c r="AH49">
        <f t="shared" si="1"/>
        <v>175.6447179611896</v>
      </c>
    </row>
    <row r="50" spans="4:34" ht="15">
      <c r="D50" s="1">
        <f t="shared" si="29"/>
        <v>40227</v>
      </c>
      <c r="E50" s="7">
        <f t="shared" si="2"/>
        <v>0.5</v>
      </c>
      <c r="F50" s="2">
        <f t="shared" si="3"/>
        <v>2455246.2916666665</v>
      </c>
      <c r="G50" s="3">
        <f t="shared" si="4"/>
        <v>0.10133584302988395</v>
      </c>
      <c r="I50">
        <f t="shared" si="5"/>
        <v>328.63482356140867</v>
      </c>
      <c r="J50">
        <f t="shared" si="6"/>
        <v>4005.5232178339998</v>
      </c>
      <c r="K50">
        <f t="shared" si="7"/>
        <v>0.016704372844090196</v>
      </c>
      <c r="L50">
        <f t="shared" si="8"/>
        <v>1.385964132883339</v>
      </c>
      <c r="M50">
        <f t="shared" si="9"/>
        <v>330.020787694292</v>
      </c>
      <c r="N50">
        <f t="shared" si="10"/>
        <v>4006.909181966883</v>
      </c>
      <c r="O50">
        <f t="shared" si="11"/>
        <v>0.9884421710769503</v>
      </c>
      <c r="P50">
        <f t="shared" si="12"/>
        <v>330.01961611210686</v>
      </c>
      <c r="Q50">
        <f t="shared" si="13"/>
        <v>23.43797332176014</v>
      </c>
      <c r="R50">
        <f t="shared" si="14"/>
        <v>23.438808579827164</v>
      </c>
      <c r="S50">
        <f t="shared" si="15"/>
        <v>-27.891898069444885</v>
      </c>
      <c r="T50">
        <f t="shared" si="16"/>
        <v>-11.46485208839266</v>
      </c>
      <c r="U50">
        <f t="shared" si="17"/>
        <v>0.0430327070352088</v>
      </c>
      <c r="V50">
        <f t="shared" si="18"/>
        <v>-13.921246092113583</v>
      </c>
      <c r="W50">
        <f t="shared" si="19"/>
        <v>81.32576662162633</v>
      </c>
      <c r="X50" s="7">
        <f t="shared" si="20"/>
        <v>0.5096675320084122</v>
      </c>
      <c r="Y50" s="7">
        <f t="shared" si="21"/>
        <v>0.2837626247261168</v>
      </c>
      <c r="Z50" s="7">
        <f t="shared" si="22"/>
        <v>0.7355724392907075</v>
      </c>
      <c r="AA50">
        <f t="shared" si="23"/>
        <v>650.6061329730106</v>
      </c>
      <c r="AB50">
        <f t="shared" si="24"/>
        <v>706.0787539078864</v>
      </c>
      <c r="AC50">
        <f t="shared" si="25"/>
        <v>-3.480311523028405</v>
      </c>
      <c r="AD50">
        <f t="shared" si="0"/>
        <v>51.56619957106293</v>
      </c>
      <c r="AE50">
        <f t="shared" si="26"/>
        <v>38.43380042893707</v>
      </c>
      <c r="AF50">
        <f t="shared" si="27"/>
        <v>0.020298717072118118</v>
      </c>
      <c r="AG50">
        <f t="shared" si="28"/>
        <v>38.454099146009185</v>
      </c>
      <c r="AH50">
        <f t="shared" si="1"/>
        <v>175.64414681774292</v>
      </c>
    </row>
    <row r="51" spans="4:34" ht="15">
      <c r="D51" s="1">
        <f t="shared" si="29"/>
        <v>40228</v>
      </c>
      <c r="E51" s="7">
        <f t="shared" si="2"/>
        <v>0.5</v>
      </c>
      <c r="F51" s="2">
        <f t="shared" si="3"/>
        <v>2455247.2916666665</v>
      </c>
      <c r="G51" s="3">
        <f t="shared" si="4"/>
        <v>0.10136322153775527</v>
      </c>
      <c r="I51">
        <f t="shared" si="5"/>
        <v>329.62047092325565</v>
      </c>
      <c r="J51">
        <f t="shared" si="6"/>
        <v>4006.508818114872</v>
      </c>
      <c r="K51">
        <f t="shared" si="7"/>
        <v>0.016704371692476728</v>
      </c>
      <c r="L51">
        <f t="shared" si="8"/>
        <v>1.408794351067838</v>
      </c>
      <c r="M51">
        <f t="shared" si="9"/>
        <v>331.0292652743235</v>
      </c>
      <c r="N51">
        <f t="shared" si="10"/>
        <v>4007.91761246594</v>
      </c>
      <c r="O51">
        <f t="shared" si="11"/>
        <v>0.9886537606388223</v>
      </c>
      <c r="P51">
        <f t="shared" si="12"/>
        <v>331.0280951316026</v>
      </c>
      <c r="Q51">
        <f t="shared" si="13"/>
        <v>23.437972965724978</v>
      </c>
      <c r="R51">
        <f t="shared" si="14"/>
        <v>23.43880598691651</v>
      </c>
      <c r="S51">
        <f t="shared" si="15"/>
        <v>-26.92977316252755</v>
      </c>
      <c r="T51">
        <f t="shared" si="16"/>
        <v>-11.108749225400896</v>
      </c>
      <c r="U51">
        <f t="shared" si="17"/>
        <v>0.04303269724341737</v>
      </c>
      <c r="V51">
        <f t="shared" si="18"/>
        <v>-13.82583568802612</v>
      </c>
      <c r="W51">
        <f t="shared" si="19"/>
        <v>81.6385506770375</v>
      </c>
      <c r="X51" s="7">
        <f t="shared" si="20"/>
        <v>0.5096012747833514</v>
      </c>
      <c r="Y51" s="7">
        <f t="shared" si="21"/>
        <v>0.2828275229026917</v>
      </c>
      <c r="Z51" s="7">
        <f t="shared" si="22"/>
        <v>0.7363750266640112</v>
      </c>
      <c r="AA51">
        <f t="shared" si="23"/>
        <v>653.1084054163</v>
      </c>
      <c r="AB51">
        <f t="shared" si="24"/>
        <v>706.1741643119739</v>
      </c>
      <c r="AC51">
        <f t="shared" si="25"/>
        <v>-3.456458922006533</v>
      </c>
      <c r="AD51">
        <f t="shared" si="0"/>
        <v>51.20933625276839</v>
      </c>
      <c r="AE51">
        <f t="shared" si="26"/>
        <v>38.79066374723161</v>
      </c>
      <c r="AF51">
        <f t="shared" si="27"/>
        <v>0.02004205197290953</v>
      </c>
      <c r="AG51">
        <f t="shared" si="28"/>
        <v>38.81070579920452</v>
      </c>
      <c r="AH51">
        <f t="shared" si="1"/>
        <v>175.6470002963365</v>
      </c>
    </row>
    <row r="52" spans="4:34" ht="15">
      <c r="D52" s="1">
        <f t="shared" si="29"/>
        <v>40229</v>
      </c>
      <c r="E52" s="7">
        <f t="shared" si="2"/>
        <v>0.5</v>
      </c>
      <c r="F52" s="2">
        <f t="shared" si="3"/>
        <v>2455248.2916666665</v>
      </c>
      <c r="G52" s="3">
        <f t="shared" si="4"/>
        <v>0.1013906000456266</v>
      </c>
      <c r="I52">
        <f t="shared" si="5"/>
        <v>330.60611828510264</v>
      </c>
      <c r="J52">
        <f t="shared" si="6"/>
        <v>4007.494418395744</v>
      </c>
      <c r="K52">
        <f t="shared" si="7"/>
        <v>0.01670437054086307</v>
      </c>
      <c r="L52">
        <f t="shared" si="8"/>
        <v>1.4311895468741693</v>
      </c>
      <c r="M52">
        <f t="shared" si="9"/>
        <v>332.0373078319768</v>
      </c>
      <c r="N52">
        <f t="shared" si="10"/>
        <v>4008.925607942618</v>
      </c>
      <c r="O52">
        <f t="shared" si="11"/>
        <v>0.9888687393343538</v>
      </c>
      <c r="P52">
        <f t="shared" si="12"/>
        <v>332.0361391248593</v>
      </c>
      <c r="Q52">
        <f t="shared" si="13"/>
        <v>23.43797260968981</v>
      </c>
      <c r="R52">
        <f t="shared" si="14"/>
        <v>23.438803393294304</v>
      </c>
      <c r="S52">
        <f t="shared" si="15"/>
        <v>-25.970417086805508</v>
      </c>
      <c r="T52">
        <f t="shared" si="16"/>
        <v>-10.74975500949782</v>
      </c>
      <c r="U52">
        <f t="shared" si="17"/>
        <v>0.043032687448940087</v>
      </c>
      <c r="V52">
        <f t="shared" si="18"/>
        <v>-13.719234709689236</v>
      </c>
      <c r="W52">
        <f t="shared" si="19"/>
        <v>81.95289345113426</v>
      </c>
      <c r="X52" s="7">
        <f t="shared" si="20"/>
        <v>0.5095272463261732</v>
      </c>
      <c r="Y52" s="7">
        <f t="shared" si="21"/>
        <v>0.2818803200730225</v>
      </c>
      <c r="Z52" s="7">
        <f t="shared" si="22"/>
        <v>0.7371741725793239</v>
      </c>
      <c r="AA52">
        <f t="shared" si="23"/>
        <v>655.6231476090741</v>
      </c>
      <c r="AB52">
        <f t="shared" si="24"/>
        <v>706.2807652903108</v>
      </c>
      <c r="AC52">
        <f t="shared" si="25"/>
        <v>-3.429808677422301</v>
      </c>
      <c r="AD52">
        <f t="shared" si="0"/>
        <v>50.84942270682559</v>
      </c>
      <c r="AE52">
        <f t="shared" si="26"/>
        <v>39.15057729317441</v>
      </c>
      <c r="AF52">
        <f t="shared" si="27"/>
        <v>0.01978715436093962</v>
      </c>
      <c r="AG52">
        <f t="shared" si="28"/>
        <v>39.17036444753535</v>
      </c>
      <c r="AH52">
        <f t="shared" si="1"/>
        <v>175.65327372791444</v>
      </c>
    </row>
    <row r="53" spans="4:34" ht="15">
      <c r="D53" s="1">
        <f t="shared" si="29"/>
        <v>40230</v>
      </c>
      <c r="E53" s="7">
        <f t="shared" si="2"/>
        <v>0.5</v>
      </c>
      <c r="F53" s="2">
        <f t="shared" si="3"/>
        <v>2455249.2916666665</v>
      </c>
      <c r="G53" s="3">
        <f t="shared" si="4"/>
        <v>0.10141797855349792</v>
      </c>
      <c r="I53">
        <f t="shared" si="5"/>
        <v>331.59176564695053</v>
      </c>
      <c r="J53">
        <f t="shared" si="6"/>
        <v>4008.480018676615</v>
      </c>
      <c r="K53">
        <f t="shared" si="7"/>
        <v>0.01670436938924922</v>
      </c>
      <c r="L53">
        <f t="shared" si="8"/>
        <v>1.4531431636482246</v>
      </c>
      <c r="M53">
        <f t="shared" si="9"/>
        <v>333.04490881059877</v>
      </c>
      <c r="N53">
        <f t="shared" si="10"/>
        <v>4009.9331618402634</v>
      </c>
      <c r="O53">
        <f t="shared" si="11"/>
        <v>0.9890870391682689</v>
      </c>
      <c r="P53">
        <f t="shared" si="12"/>
        <v>333.0437415352227</v>
      </c>
      <c r="Q53">
        <f t="shared" si="13"/>
        <v>23.43797225365465</v>
      </c>
      <c r="R53">
        <f t="shared" si="14"/>
        <v>23.438800798962465</v>
      </c>
      <c r="S53">
        <f t="shared" si="15"/>
        <v>-25.01376865051442</v>
      </c>
      <c r="T53">
        <f t="shared" si="16"/>
        <v>-10.387983558330188</v>
      </c>
      <c r="U53">
        <f t="shared" si="17"/>
        <v>0.04303267765178416</v>
      </c>
      <c r="V53">
        <f t="shared" si="18"/>
        <v>-13.601697702153922</v>
      </c>
      <c r="W53">
        <f t="shared" si="19"/>
        <v>82.26871118108484</v>
      </c>
      <c r="X53" s="7">
        <f t="shared" si="20"/>
        <v>0.5094456234042735</v>
      </c>
      <c r="Y53" s="7">
        <f t="shared" si="21"/>
        <v>0.28092142567903783</v>
      </c>
      <c r="Z53" s="7">
        <f t="shared" si="22"/>
        <v>0.7379698211295092</v>
      </c>
      <c r="AA53">
        <f t="shared" si="23"/>
        <v>658.1496894486787</v>
      </c>
      <c r="AB53">
        <f t="shared" si="24"/>
        <v>706.398302297846</v>
      </c>
      <c r="AC53">
        <f t="shared" si="25"/>
        <v>-3.400424425538489</v>
      </c>
      <c r="AD53">
        <f t="shared" si="0"/>
        <v>50.486577237793036</v>
      </c>
      <c r="AE53">
        <f t="shared" si="26"/>
        <v>39.513422762206964</v>
      </c>
      <c r="AF53">
        <f t="shared" si="27"/>
        <v>0.01953409565353894</v>
      </c>
      <c r="AG53">
        <f t="shared" si="28"/>
        <v>39.532956857860505</v>
      </c>
      <c r="AH53">
        <f t="shared" si="1"/>
        <v>175.66295996844235</v>
      </c>
    </row>
    <row r="54" spans="4:34" ht="15">
      <c r="D54" s="1">
        <f t="shared" si="29"/>
        <v>40231</v>
      </c>
      <c r="E54" s="7">
        <f t="shared" si="2"/>
        <v>0.5</v>
      </c>
      <c r="F54" s="2">
        <f t="shared" si="3"/>
        <v>2455250.2916666665</v>
      </c>
      <c r="G54" s="3">
        <f t="shared" si="4"/>
        <v>0.10144535706136924</v>
      </c>
      <c r="I54">
        <f t="shared" si="5"/>
        <v>332.5774130087989</v>
      </c>
      <c r="J54">
        <f t="shared" si="6"/>
        <v>4009.4656189574866</v>
      </c>
      <c r="K54">
        <f t="shared" si="7"/>
        <v>0.01670436823763518</v>
      </c>
      <c r="L54">
        <f t="shared" si="8"/>
        <v>1.4746487974217422</v>
      </c>
      <c r="M54">
        <f t="shared" si="9"/>
        <v>334.05206180622065</v>
      </c>
      <c r="N54">
        <f t="shared" si="10"/>
        <v>4010.9402677549083</v>
      </c>
      <c r="O54">
        <f t="shared" si="11"/>
        <v>0.9893085911845878</v>
      </c>
      <c r="P54">
        <f t="shared" si="12"/>
        <v>334.05089595872283</v>
      </c>
      <c r="Q54">
        <f t="shared" si="13"/>
        <v>23.437971897619484</v>
      </c>
      <c r="R54">
        <f t="shared" si="14"/>
        <v>23.4387982039229</v>
      </c>
      <c r="S54">
        <f t="shared" si="15"/>
        <v>-24.059764657563488</v>
      </c>
      <c r="T54">
        <f t="shared" si="16"/>
        <v>-10.023548624178389</v>
      </c>
      <c r="U54">
        <f t="shared" si="17"/>
        <v>0.0430326678519568</v>
      </c>
      <c r="V54">
        <f t="shared" si="18"/>
        <v>-13.473487848921183</v>
      </c>
      <c r="W54">
        <f t="shared" si="19"/>
        <v>82.58592273658716</v>
      </c>
      <c r="X54" s="7">
        <f t="shared" si="20"/>
        <v>0.509356588783973</v>
      </c>
      <c r="Y54" s="7">
        <f t="shared" si="21"/>
        <v>0.2799512478490087</v>
      </c>
      <c r="Z54" s="7">
        <f t="shared" si="22"/>
        <v>0.7387619297189374</v>
      </c>
      <c r="AA54">
        <f t="shared" si="23"/>
        <v>660.6873818926973</v>
      </c>
      <c r="AB54">
        <f t="shared" si="24"/>
        <v>706.5265121510788</v>
      </c>
      <c r="AC54">
        <f t="shared" si="25"/>
        <v>-3.3683719622302988</v>
      </c>
      <c r="AD54">
        <f t="shared" si="0"/>
        <v>50.12091825796014</v>
      </c>
      <c r="AE54">
        <f t="shared" si="26"/>
        <v>39.87908174203986</v>
      </c>
      <c r="AF54">
        <f t="shared" si="27"/>
        <v>0.019282941627483088</v>
      </c>
      <c r="AG54">
        <f t="shared" si="28"/>
        <v>39.89836468366734</v>
      </c>
      <c r="AH54">
        <f t="shared" si="1"/>
        <v>175.6760494202333</v>
      </c>
    </row>
    <row r="55" spans="4:34" ht="15">
      <c r="D55" s="1">
        <f t="shared" si="29"/>
        <v>40232</v>
      </c>
      <c r="E55" s="7">
        <f t="shared" si="2"/>
        <v>0.5</v>
      </c>
      <c r="F55" s="2">
        <f t="shared" si="3"/>
        <v>2455251.2916666665</v>
      </c>
      <c r="G55" s="3">
        <f t="shared" si="4"/>
        <v>0.10147273556924057</v>
      </c>
      <c r="I55">
        <f t="shared" si="5"/>
        <v>333.5630603706477</v>
      </c>
      <c r="J55">
        <f t="shared" si="6"/>
        <v>4010.4512192383577</v>
      </c>
      <c r="K55">
        <f t="shared" si="7"/>
        <v>0.016704367086020952</v>
      </c>
      <c r="L55">
        <f t="shared" si="8"/>
        <v>1.4957001986559495</v>
      </c>
      <c r="M55">
        <f t="shared" si="9"/>
        <v>335.0587605693036</v>
      </c>
      <c r="N55">
        <f t="shared" si="10"/>
        <v>4011.9469194370135</v>
      </c>
      <c r="O55">
        <f t="shared" si="11"/>
        <v>0.9895333254923695</v>
      </c>
      <c r="P55">
        <f t="shared" si="12"/>
        <v>335.0575961458196</v>
      </c>
      <c r="Q55">
        <f t="shared" si="13"/>
        <v>23.437971541584318</v>
      </c>
      <c r="R55">
        <f t="shared" si="14"/>
        <v>23.438795608177518</v>
      </c>
      <c r="S55">
        <f t="shared" si="15"/>
        <v>-23.10834001032793</v>
      </c>
      <c r="T55">
        <f t="shared" si="16"/>
        <v>-9.656563569367062</v>
      </c>
      <c r="U55">
        <f t="shared" si="17"/>
        <v>0.04303265804946525</v>
      </c>
      <c r="V55">
        <f t="shared" si="18"/>
        <v>-13.334876465706884</v>
      </c>
      <c r="W55">
        <f t="shared" si="19"/>
        <v>82.90444955407314</v>
      </c>
      <c r="X55" s="7">
        <f t="shared" si="20"/>
        <v>0.5092603308789632</v>
      </c>
      <c r="Y55" s="7">
        <f t="shared" si="21"/>
        <v>0.27897019322876004</v>
      </c>
      <c r="Z55" s="7">
        <f t="shared" si="22"/>
        <v>0.7395504685291663</v>
      </c>
      <c r="AA55">
        <f t="shared" si="23"/>
        <v>663.2355964325851</v>
      </c>
      <c r="AB55">
        <f t="shared" si="24"/>
        <v>706.6651235342931</v>
      </c>
      <c r="AC55">
        <f t="shared" si="25"/>
        <v>-3.333719116426721</v>
      </c>
      <c r="AD55">
        <f t="shared" si="0"/>
        <v>49.75256423880056</v>
      </c>
      <c r="AE55">
        <f t="shared" si="26"/>
        <v>40.24743576119944</v>
      </c>
      <c r="AF55">
        <f t="shared" si="27"/>
        <v>0.01903375266570206</v>
      </c>
      <c r="AG55">
        <f t="shared" si="28"/>
        <v>40.26646951386514</v>
      </c>
      <c r="AH55">
        <f t="shared" si="1"/>
        <v>175.69253005403914</v>
      </c>
    </row>
    <row r="56" spans="4:34" ht="15">
      <c r="D56" s="1">
        <f t="shared" si="29"/>
        <v>40233</v>
      </c>
      <c r="E56" s="7">
        <f t="shared" si="2"/>
        <v>0.5</v>
      </c>
      <c r="F56" s="2">
        <f t="shared" si="3"/>
        <v>2455252.2916666665</v>
      </c>
      <c r="G56" s="3">
        <f t="shared" si="4"/>
        <v>0.10150011407711187</v>
      </c>
      <c r="I56">
        <f t="shared" si="5"/>
        <v>334.5487077324965</v>
      </c>
      <c r="J56">
        <f t="shared" si="6"/>
        <v>4011.4368195192274</v>
      </c>
      <c r="K56">
        <f t="shared" si="7"/>
        <v>0.01670436593440653</v>
      </c>
      <c r="L56">
        <f t="shared" si="8"/>
        <v>1.516291273912295</v>
      </c>
      <c r="M56">
        <f t="shared" si="9"/>
        <v>336.0649990064088</v>
      </c>
      <c r="N56">
        <f t="shared" si="10"/>
        <v>4012.95311079314</v>
      </c>
      <c r="O56">
        <f t="shared" si="11"/>
        <v>0.9897611712916883</v>
      </c>
      <c r="P56">
        <f t="shared" si="12"/>
        <v>336.063836003073</v>
      </c>
      <c r="Q56">
        <f t="shared" si="13"/>
        <v>23.437971185549156</v>
      </c>
      <c r="R56">
        <f t="shared" si="14"/>
        <v>23.438793011728244</v>
      </c>
      <c r="S56">
        <f t="shared" si="15"/>
        <v>-22.159427810484427</v>
      </c>
      <c r="T56">
        <f t="shared" si="16"/>
        <v>-9.28714134419315</v>
      </c>
      <c r="U56">
        <f t="shared" si="17"/>
        <v>0.043032648244316726</v>
      </c>
      <c r="V56">
        <f t="shared" si="18"/>
        <v>-13.186142499961315</v>
      </c>
      <c r="W56">
        <f t="shared" si="19"/>
        <v>83.22421556685474</v>
      </c>
      <c r="X56" s="7">
        <f t="shared" si="20"/>
        <v>0.5091570434027509</v>
      </c>
      <c r="Y56" s="7">
        <f t="shared" si="21"/>
        <v>0.2779786668281544</v>
      </c>
      <c r="Z56" s="7">
        <f t="shared" si="22"/>
        <v>0.7403354199773474</v>
      </c>
      <c r="AA56">
        <f t="shared" si="23"/>
        <v>665.7937245348379</v>
      </c>
      <c r="AB56">
        <f t="shared" si="24"/>
        <v>706.8138575000387</v>
      </c>
      <c r="AC56">
        <f t="shared" si="25"/>
        <v>-3.2965356249903266</v>
      </c>
      <c r="AD56">
        <f t="shared" si="0"/>
        <v>49.38163366381082</v>
      </c>
      <c r="AE56">
        <f t="shared" si="26"/>
        <v>40.61836633618918</v>
      </c>
      <c r="AF56">
        <f t="shared" si="27"/>
        <v>0.018786584002001446</v>
      </c>
      <c r="AG56">
        <f t="shared" si="28"/>
        <v>40.637152920191184</v>
      </c>
      <c r="AH56">
        <f t="shared" si="1"/>
        <v>175.71238743160063</v>
      </c>
    </row>
    <row r="57" spans="4:34" ht="15">
      <c r="D57" s="1">
        <f t="shared" si="29"/>
        <v>40234</v>
      </c>
      <c r="E57" s="7">
        <f t="shared" si="2"/>
        <v>0.5</v>
      </c>
      <c r="F57" s="2">
        <f t="shared" si="3"/>
        <v>2455253.2916666665</v>
      </c>
      <c r="G57" s="3">
        <f t="shared" si="4"/>
        <v>0.1015274925849832</v>
      </c>
      <c r="I57">
        <f t="shared" si="5"/>
        <v>335.5343550943462</v>
      </c>
      <c r="J57">
        <f t="shared" si="6"/>
        <v>4012.4224198000984</v>
      </c>
      <c r="K57">
        <f t="shared" si="7"/>
        <v>0.01670436478279192</v>
      </c>
      <c r="L57">
        <f t="shared" si="8"/>
        <v>1.5364160874498842</v>
      </c>
      <c r="M57">
        <f t="shared" si="9"/>
        <v>337.0707711817961</v>
      </c>
      <c r="N57">
        <f t="shared" si="10"/>
        <v>4013.9588358875485</v>
      </c>
      <c r="O57">
        <f t="shared" si="11"/>
        <v>0.9899920568998246</v>
      </c>
      <c r="P57">
        <f t="shared" si="12"/>
        <v>337.06960959474156</v>
      </c>
      <c r="Q57">
        <f t="shared" si="13"/>
        <v>23.43797082951399</v>
      </c>
      <c r="R57">
        <f t="shared" si="14"/>
        <v>23.438790414576978</v>
      </c>
      <c r="S57">
        <f t="shared" si="15"/>
        <v>-21.21295945780947</v>
      </c>
      <c r="T57">
        <f t="shared" si="16"/>
        <v>-8.915394467278007</v>
      </c>
      <c r="U57">
        <f t="shared" si="17"/>
        <v>0.04303263843651844</v>
      </c>
      <c r="V57">
        <f t="shared" si="18"/>
        <v>-13.027572037345887</v>
      </c>
      <c r="W57">
        <f t="shared" si="19"/>
        <v>83.54514713161673</v>
      </c>
      <c r="X57" s="7">
        <f t="shared" si="20"/>
        <v>0.5090469250259346</v>
      </c>
      <c r="Y57" s="7">
        <f t="shared" si="21"/>
        <v>0.2769770718825548</v>
      </c>
      <c r="Z57" s="7">
        <f t="shared" si="22"/>
        <v>0.7411167781693144</v>
      </c>
      <c r="AA57">
        <f t="shared" si="23"/>
        <v>668.3611770529338</v>
      </c>
      <c r="AB57">
        <f t="shared" si="24"/>
        <v>706.9724279626541</v>
      </c>
      <c r="AC57">
        <f t="shared" si="25"/>
        <v>-3.2568930093364656</v>
      </c>
      <c r="AD57">
        <f t="shared" si="0"/>
        <v>49.00824498276727</v>
      </c>
      <c r="AE57">
        <f t="shared" si="26"/>
        <v>40.99175501723273</v>
      </c>
      <c r="AF57">
        <f t="shared" si="27"/>
        <v>0.018541485962961228</v>
      </c>
      <c r="AG57">
        <f t="shared" si="28"/>
        <v>41.01029650319569</v>
      </c>
      <c r="AH57">
        <f t="shared" si="1"/>
        <v>175.7356047283671</v>
      </c>
    </row>
    <row r="58" spans="4:34" ht="15">
      <c r="D58" s="1">
        <f t="shared" si="29"/>
        <v>40235</v>
      </c>
      <c r="E58" s="7">
        <f t="shared" si="2"/>
        <v>0.5</v>
      </c>
      <c r="F58" s="2">
        <f t="shared" si="3"/>
        <v>2455254.2916666665</v>
      </c>
      <c r="G58" s="3">
        <f t="shared" si="4"/>
        <v>0.10155487109285452</v>
      </c>
      <c r="I58">
        <f t="shared" si="5"/>
        <v>336.5200024561964</v>
      </c>
      <c r="J58">
        <f t="shared" si="6"/>
        <v>4013.408020080969</v>
      </c>
      <c r="K58">
        <f t="shared" si="7"/>
        <v>0.016704363631177124</v>
      </c>
      <c r="L58">
        <f t="shared" si="8"/>
        <v>1.5560688627492758</v>
      </c>
      <c r="M58">
        <f t="shared" si="9"/>
        <v>338.07607131894565</v>
      </c>
      <c r="N58">
        <f t="shared" si="10"/>
        <v>4014.9640889437183</v>
      </c>
      <c r="O58">
        <f t="shared" si="11"/>
        <v>0.9902259097776513</v>
      </c>
      <c r="P58">
        <f t="shared" si="12"/>
        <v>338.07491114430434</v>
      </c>
      <c r="Q58">
        <f t="shared" si="13"/>
        <v>23.437970473478828</v>
      </c>
      <c r="R58">
        <f t="shared" si="14"/>
        <v>23.438787816725647</v>
      </c>
      <c r="S58">
        <f t="shared" si="15"/>
        <v>-20.26886474688533</v>
      </c>
      <c r="T58">
        <f t="shared" si="16"/>
        <v>-8.541435008251895</v>
      </c>
      <c r="U58">
        <f t="shared" si="17"/>
        <v>0.043032628626077665</v>
      </c>
      <c r="V58">
        <f t="shared" si="18"/>
        <v>-12.859457816289625</v>
      </c>
      <c r="W58">
        <f t="shared" si="19"/>
        <v>83.86717295163483</v>
      </c>
      <c r="X58" s="7">
        <f t="shared" si="20"/>
        <v>0.5089301790390901</v>
      </c>
      <c r="Y58" s="7">
        <f t="shared" si="21"/>
        <v>0.2759658097289933</v>
      </c>
      <c r="Z58" s="7">
        <f t="shared" si="22"/>
        <v>0.7418945483491868</v>
      </c>
      <c r="AA58">
        <f t="shared" si="23"/>
        <v>670.9373836130786</v>
      </c>
      <c r="AB58">
        <f t="shared" si="24"/>
        <v>707.1405421837104</v>
      </c>
      <c r="AC58">
        <f t="shared" si="25"/>
        <v>-3.214864454072398</v>
      </c>
      <c r="AD58">
        <f t="shared" si="0"/>
        <v>48.63251656743539</v>
      </c>
      <c r="AE58">
        <f t="shared" si="26"/>
        <v>41.36748343256461</v>
      </c>
      <c r="AF58">
        <f t="shared" si="27"/>
        <v>0.018298504206279077</v>
      </c>
      <c r="AG58">
        <f t="shared" si="28"/>
        <v>41.38578193677089</v>
      </c>
      <c r="AH58">
        <f t="shared" si="1"/>
        <v>175.7621627560785</v>
      </c>
    </row>
    <row r="59" spans="4:34" ht="15">
      <c r="D59" s="1">
        <f t="shared" si="29"/>
        <v>40236</v>
      </c>
      <c r="E59" s="7">
        <f t="shared" si="2"/>
        <v>0.5</v>
      </c>
      <c r="F59" s="2">
        <f t="shared" si="3"/>
        <v>2455255.2916666665</v>
      </c>
      <c r="G59" s="3">
        <f t="shared" si="4"/>
        <v>0.10158224960072584</v>
      </c>
      <c r="I59">
        <f t="shared" si="5"/>
        <v>337.505649818047</v>
      </c>
      <c r="J59">
        <f t="shared" si="6"/>
        <v>4014.3936203618387</v>
      </c>
      <c r="K59">
        <f t="shared" si="7"/>
        <v>0.016704362479562133</v>
      </c>
      <c r="L59">
        <f t="shared" si="8"/>
        <v>1.5752439839631354</v>
      </c>
      <c r="M59">
        <f t="shared" si="9"/>
        <v>339.08089380201017</v>
      </c>
      <c r="N59">
        <f t="shared" si="10"/>
        <v>4015.9688643458016</v>
      </c>
      <c r="O59">
        <f t="shared" si="11"/>
        <v>0.9904626565562131</v>
      </c>
      <c r="P59">
        <f t="shared" si="12"/>
        <v>339.0797350359128</v>
      </c>
      <c r="Q59">
        <f t="shared" si="13"/>
        <v>23.437970117443662</v>
      </c>
      <c r="R59">
        <f t="shared" si="14"/>
        <v>23.438785218176154</v>
      </c>
      <c r="S59">
        <f t="shared" si="15"/>
        <v>-19.327071961662174</v>
      </c>
      <c r="T59">
        <f t="shared" si="16"/>
        <v>-8.165374572673464</v>
      </c>
      <c r="U59">
        <f t="shared" si="17"/>
        <v>0.04303261881300158</v>
      </c>
      <c r="V59">
        <f t="shared" si="18"/>
        <v>-12.682098751660854</v>
      </c>
      <c r="W59">
        <f t="shared" si="19"/>
        <v>84.19022399707848</v>
      </c>
      <c r="X59" s="7">
        <f t="shared" si="20"/>
        <v>0.5088070130219866</v>
      </c>
      <c r="Y59" s="7">
        <f t="shared" si="21"/>
        <v>0.27494527969676863</v>
      </c>
      <c r="Z59" s="7">
        <f t="shared" si="22"/>
        <v>0.7426687463472046</v>
      </c>
      <c r="AA59">
        <f t="shared" si="23"/>
        <v>673.5217919766278</v>
      </c>
      <c r="AB59">
        <f t="shared" si="24"/>
        <v>707.3179012483391</v>
      </c>
      <c r="AC59">
        <f t="shared" si="25"/>
        <v>-3.1705246879152185</v>
      </c>
      <c r="AD59">
        <f t="shared" si="0"/>
        <v>48.25456666875687</v>
      </c>
      <c r="AE59">
        <f t="shared" si="26"/>
        <v>41.74543333124313</v>
      </c>
      <c r="AF59">
        <f t="shared" si="27"/>
        <v>0.018057679954914155</v>
      </c>
      <c r="AG59">
        <f t="shared" si="28"/>
        <v>41.76349101119804</v>
      </c>
      <c r="AH59">
        <f t="shared" si="1"/>
        <v>175.79203998490755</v>
      </c>
    </row>
    <row r="60" spans="4:34" ht="15">
      <c r="D60" s="1">
        <f t="shared" si="29"/>
        <v>40237</v>
      </c>
      <c r="E60" s="7">
        <f t="shared" si="2"/>
        <v>0.5</v>
      </c>
      <c r="F60" s="2">
        <f t="shared" si="3"/>
        <v>2455256.2916666665</v>
      </c>
      <c r="G60" s="3">
        <f t="shared" si="4"/>
        <v>0.10160962810859717</v>
      </c>
      <c r="I60">
        <f t="shared" si="5"/>
        <v>338.49129717989854</v>
      </c>
      <c r="J60">
        <f t="shared" si="6"/>
        <v>4015.379220642709</v>
      </c>
      <c r="K60">
        <f t="shared" si="7"/>
        <v>0.016704361327946955</v>
      </c>
      <c r="L60">
        <f t="shared" si="8"/>
        <v>1.593935997293431</v>
      </c>
      <c r="M60">
        <f t="shared" si="9"/>
        <v>340.085233177192</v>
      </c>
      <c r="N60">
        <f t="shared" si="10"/>
        <v>4016.9731566400023</v>
      </c>
      <c r="O60">
        <f t="shared" si="11"/>
        <v>0.9907022230634726</v>
      </c>
      <c r="P60">
        <f t="shared" si="12"/>
        <v>340.08407581576813</v>
      </c>
      <c r="Q60">
        <f t="shared" si="13"/>
        <v>23.4379697614085</v>
      </c>
      <c r="R60">
        <f t="shared" si="14"/>
        <v>23.438782618930425</v>
      </c>
      <c r="S60">
        <f t="shared" si="15"/>
        <v>-18.38750796785229</v>
      </c>
      <c r="T60">
        <f t="shared" si="16"/>
        <v>-7.787324289091319</v>
      </c>
      <c r="U60">
        <f t="shared" si="17"/>
        <v>0.043032608997297474</v>
      </c>
      <c r="V60">
        <f t="shared" si="18"/>
        <v>-12.495799468501085</v>
      </c>
      <c r="W60">
        <f t="shared" si="19"/>
        <v>84.51423342272956</v>
      </c>
      <c r="X60" s="7">
        <f t="shared" si="20"/>
        <v>0.5086776385197923</v>
      </c>
      <c r="Y60" s="7">
        <f t="shared" si="21"/>
        <v>0.27391587901221015</v>
      </c>
      <c r="Z60" s="7">
        <f t="shared" si="22"/>
        <v>0.7434393980273745</v>
      </c>
      <c r="AA60">
        <f t="shared" si="23"/>
        <v>676.1138673818365</v>
      </c>
      <c r="AB60">
        <f t="shared" si="24"/>
        <v>707.5042005314989</v>
      </c>
      <c r="AC60">
        <f t="shared" si="25"/>
        <v>-3.123949867125276</v>
      </c>
      <c r="AD60">
        <f t="shared" si="0"/>
        <v>47.87451337554254</v>
      </c>
      <c r="AE60">
        <f t="shared" si="26"/>
        <v>42.12548662445746</v>
      </c>
      <c r="AF60">
        <f t="shared" si="27"/>
        <v>0.017819050226477794</v>
      </c>
      <c r="AG60">
        <f t="shared" si="28"/>
        <v>42.14330567468394</v>
      </c>
      <c r="AH60">
        <f t="shared" si="1"/>
        <v>175.82521256485882</v>
      </c>
    </row>
    <row r="61" spans="4:34" ht="15">
      <c r="D61" s="1">
        <f t="shared" si="29"/>
        <v>40238</v>
      </c>
      <c r="E61" s="7">
        <f t="shared" si="2"/>
        <v>0.5</v>
      </c>
      <c r="F61" s="2">
        <f t="shared" si="3"/>
        <v>2455257.2916666665</v>
      </c>
      <c r="G61" s="3">
        <f t="shared" si="4"/>
        <v>0.10163700661646849</v>
      </c>
      <c r="I61">
        <f t="shared" si="5"/>
        <v>339.4769445417501</v>
      </c>
      <c r="J61">
        <f t="shared" si="6"/>
        <v>4016.3648209235785</v>
      </c>
      <c r="K61">
        <f t="shared" si="7"/>
        <v>0.016704360176331586</v>
      </c>
      <c r="L61">
        <f t="shared" si="8"/>
        <v>1.6121396122950333</v>
      </c>
      <c r="M61">
        <f t="shared" si="9"/>
        <v>341.0890841540451</v>
      </c>
      <c r="N61">
        <f t="shared" si="10"/>
        <v>4017.9769605358733</v>
      </c>
      <c r="O61">
        <f t="shared" si="11"/>
        <v>0.9909445343512149</v>
      </c>
      <c r="P61">
        <f t="shared" si="12"/>
        <v>341.087928193423</v>
      </c>
      <c r="Q61">
        <f t="shared" si="13"/>
        <v>23.437969405373334</v>
      </c>
      <c r="R61">
        <f t="shared" si="14"/>
        <v>23.438780018990368</v>
      </c>
      <c r="S61">
        <f t="shared" si="15"/>
        <v>-17.450098303140724</v>
      </c>
      <c r="T61">
        <f t="shared" si="16"/>
        <v>-7.407394798151961</v>
      </c>
      <c r="U61">
        <f t="shared" si="17"/>
        <v>0.043032599178972536</v>
      </c>
      <c r="V61">
        <f t="shared" si="18"/>
        <v>-12.300869846674773</v>
      </c>
      <c r="W61">
        <f t="shared" si="19"/>
        <v>84.83913648342836</v>
      </c>
      <c r="X61" s="7">
        <f t="shared" si="20"/>
        <v>0.5085422707268574</v>
      </c>
      <c r="Y61" s="7">
        <f t="shared" si="21"/>
        <v>0.2728780027173342</v>
      </c>
      <c r="Z61" s="7">
        <f t="shared" si="22"/>
        <v>0.7442065387363807</v>
      </c>
      <c r="AA61">
        <f t="shared" si="23"/>
        <v>678.7130918674269</v>
      </c>
      <c r="AB61">
        <f t="shared" si="24"/>
        <v>707.6991301533252</v>
      </c>
      <c r="AC61">
        <f t="shared" si="25"/>
        <v>-3.0752174616687</v>
      </c>
      <c r="AD61">
        <f t="shared" si="0"/>
        <v>47.49247457469236</v>
      </c>
      <c r="AE61">
        <f t="shared" si="26"/>
        <v>42.50752542530764</v>
      </c>
      <c r="AF61">
        <f t="shared" si="27"/>
        <v>0.017582648057396004</v>
      </c>
      <c r="AG61">
        <f t="shared" si="28"/>
        <v>42.52510807336504</v>
      </c>
      <c r="AH61">
        <f t="shared" si="1"/>
        <v>175.861654346127</v>
      </c>
    </row>
    <row r="62" spans="4:34" ht="15">
      <c r="D62" s="1">
        <f t="shared" si="29"/>
        <v>40239</v>
      </c>
      <c r="E62" s="7">
        <f t="shared" si="2"/>
        <v>0.5</v>
      </c>
      <c r="F62" s="2">
        <f t="shared" si="3"/>
        <v>2455258.2916666665</v>
      </c>
      <c r="G62" s="3">
        <f t="shared" si="4"/>
        <v>0.10166438512433981</v>
      </c>
      <c r="I62">
        <f t="shared" si="5"/>
        <v>340.46259190360115</v>
      </c>
      <c r="J62">
        <f t="shared" si="6"/>
        <v>4017.3504212044477</v>
      </c>
      <c r="K62">
        <f t="shared" si="7"/>
        <v>0.016704359024716026</v>
      </c>
      <c r="L62">
        <f t="shared" si="8"/>
        <v>1.6298497031062653</v>
      </c>
      <c r="M62">
        <f t="shared" si="9"/>
        <v>342.09244160670744</v>
      </c>
      <c r="N62">
        <f t="shared" si="10"/>
        <v>4018.980270907554</v>
      </c>
      <c r="O62">
        <f t="shared" si="11"/>
        <v>0.9911895147220984</v>
      </c>
      <c r="P62">
        <f t="shared" si="12"/>
        <v>342.0912870430143</v>
      </c>
      <c r="Q62">
        <f t="shared" si="13"/>
        <v>23.43796904933817</v>
      </c>
      <c r="R62">
        <f t="shared" si="14"/>
        <v>23.438777418357905</v>
      </c>
      <c r="S62">
        <f t="shared" si="15"/>
        <v>-16.51476726520433</v>
      </c>
      <c r="T62">
        <f t="shared" si="16"/>
        <v>-7.02569624365665</v>
      </c>
      <c r="U62">
        <f t="shared" si="17"/>
        <v>0.043032589358034036</v>
      </c>
      <c r="V62">
        <f t="shared" si="18"/>
        <v>-12.097624577196312</v>
      </c>
      <c r="W62">
        <f t="shared" si="19"/>
        <v>85.16487044753632</v>
      </c>
      <c r="X62" s="7">
        <f t="shared" si="20"/>
        <v>0.5084011281786085</v>
      </c>
      <c r="Y62" s="7">
        <f t="shared" si="21"/>
        <v>0.27183204360211877</v>
      </c>
      <c r="Z62" s="7">
        <f t="shared" si="22"/>
        <v>0.7449702127550982</v>
      </c>
      <c r="AA62">
        <f t="shared" si="23"/>
        <v>681.3189635802905</v>
      </c>
      <c r="AB62">
        <f t="shared" si="24"/>
        <v>707.9023754228037</v>
      </c>
      <c r="AC62">
        <f t="shared" si="25"/>
        <v>-3.024406144299064</v>
      </c>
      <c r="AD62">
        <f t="shared" si="0"/>
        <v>47.10856791295832</v>
      </c>
      <c r="AE62">
        <f t="shared" si="26"/>
        <v>42.89143208704168</v>
      </c>
      <c r="AF62">
        <f t="shared" si="27"/>
        <v>0.017348502721442154</v>
      </c>
      <c r="AG62">
        <f t="shared" si="28"/>
        <v>42.90878058976312</v>
      </c>
      <c r="AH62">
        <f t="shared" si="1"/>
        <v>175.90133689811353</v>
      </c>
    </row>
    <row r="63" spans="4:34" ht="15">
      <c r="D63" s="1">
        <f t="shared" si="29"/>
        <v>40240</v>
      </c>
      <c r="E63" s="7">
        <f t="shared" si="2"/>
        <v>0.5</v>
      </c>
      <c r="F63" s="2">
        <f t="shared" si="3"/>
        <v>2455259.2916666665</v>
      </c>
      <c r="G63" s="3">
        <f t="shared" si="4"/>
        <v>0.10169176363221112</v>
      </c>
      <c r="I63">
        <f t="shared" si="5"/>
        <v>341.44823926545314</v>
      </c>
      <c r="J63">
        <f t="shared" si="6"/>
        <v>4018.3360214853165</v>
      </c>
      <c r="K63">
        <f t="shared" si="7"/>
        <v>0.01670435787310028</v>
      </c>
      <c r="L63">
        <f t="shared" si="8"/>
        <v>1.6470613096063078</v>
      </c>
      <c r="M63">
        <f t="shared" si="9"/>
        <v>343.09530057505947</v>
      </c>
      <c r="N63">
        <f t="shared" si="10"/>
        <v>4019.9830827949227</v>
      </c>
      <c r="O63">
        <f t="shared" si="11"/>
        <v>0.9914370877568324</v>
      </c>
      <c r="P63">
        <f t="shared" si="12"/>
        <v>343.09414740442116</v>
      </c>
      <c r="Q63">
        <f t="shared" si="13"/>
        <v>23.437968693303006</v>
      </c>
      <c r="R63">
        <f t="shared" si="14"/>
        <v>23.438774817034947</v>
      </c>
      <c r="S63">
        <f t="shared" si="15"/>
        <v>-15.581437997553117</v>
      </c>
      <c r="T63">
        <f t="shared" si="16"/>
        <v>-6.642338265473595</v>
      </c>
      <c r="U63">
        <f t="shared" si="17"/>
        <v>0.04303257953448918</v>
      </c>
      <c r="V63">
        <f t="shared" si="18"/>
        <v>-11.886382730899976</v>
      </c>
      <c r="W63">
        <f t="shared" si="19"/>
        <v>85.49137450868155</v>
      </c>
      <c r="X63" s="7">
        <f t="shared" si="20"/>
        <v>0.5082544324520138</v>
      </c>
      <c r="Y63" s="7">
        <f t="shared" si="21"/>
        <v>0.2707783921501207</v>
      </c>
      <c r="Z63" s="7">
        <f t="shared" si="22"/>
        <v>0.7457304727539071</v>
      </c>
      <c r="AA63">
        <f t="shared" si="23"/>
        <v>683.9309960694524</v>
      </c>
      <c r="AB63">
        <f t="shared" si="24"/>
        <v>708.1136172691</v>
      </c>
      <c r="AC63">
        <f t="shared" si="25"/>
        <v>-2.9715956827249954</v>
      </c>
      <c r="AD63">
        <f t="shared" si="0"/>
        <v>46.72291076026565</v>
      </c>
      <c r="AE63">
        <f t="shared" si="26"/>
        <v>43.27708923973435</v>
      </c>
      <c r="AF63">
        <f t="shared" si="27"/>
        <v>0.017116639942309376</v>
      </c>
      <c r="AG63">
        <f t="shared" si="28"/>
        <v>43.29420587967666</v>
      </c>
      <c r="AH63">
        <f t="shared" si="1"/>
        <v>175.9442295268177</v>
      </c>
    </row>
    <row r="64" spans="4:34" ht="15">
      <c r="D64" s="1">
        <f t="shared" si="29"/>
        <v>40241</v>
      </c>
      <c r="E64" s="7">
        <f t="shared" si="2"/>
        <v>0.5</v>
      </c>
      <c r="F64" s="2">
        <f t="shared" si="3"/>
        <v>2455260.2916666665</v>
      </c>
      <c r="G64" s="3">
        <f t="shared" si="4"/>
        <v>0.10171914214008244</v>
      </c>
      <c r="I64">
        <f t="shared" si="5"/>
        <v>342.43388662730604</v>
      </c>
      <c r="J64">
        <f t="shared" si="6"/>
        <v>4019.3216217661848</v>
      </c>
      <c r="K64">
        <f t="shared" si="7"/>
        <v>0.01670435672148434</v>
      </c>
      <c r="L64">
        <f t="shared" si="8"/>
        <v>1.6637696384997138</v>
      </c>
      <c r="M64">
        <f t="shared" si="9"/>
        <v>344.09765626580577</v>
      </c>
      <c r="N64">
        <f t="shared" si="10"/>
        <v>4020.9853914046844</v>
      </c>
      <c r="O64">
        <f t="shared" si="11"/>
        <v>0.9916871763414724</v>
      </c>
      <c r="P64">
        <f t="shared" si="12"/>
        <v>344.09650448434707</v>
      </c>
      <c r="Q64">
        <f t="shared" si="13"/>
        <v>23.43796833726784</v>
      </c>
      <c r="R64">
        <f t="shared" si="14"/>
        <v>23.438772215023416</v>
      </c>
      <c r="S64">
        <f t="shared" si="15"/>
        <v>-14.65003257321689</v>
      </c>
      <c r="T64">
        <f t="shared" si="16"/>
        <v>-6.257429994211703</v>
      </c>
      <c r="U64">
        <f t="shared" si="17"/>
        <v>0.04303256970834524</v>
      </c>
      <c r="V64">
        <f t="shared" si="18"/>
        <v>-11.667467340023082</v>
      </c>
      <c r="W64">
        <f t="shared" si="19"/>
        <v>85.818589696032</v>
      </c>
      <c r="X64" s="7">
        <f t="shared" si="20"/>
        <v>0.5081024078750159</v>
      </c>
      <c r="Y64" s="7">
        <f t="shared" si="21"/>
        <v>0.2697174364971492</v>
      </c>
      <c r="Z64" s="7">
        <f t="shared" si="22"/>
        <v>0.7464873792528824</v>
      </c>
      <c r="AA64">
        <f t="shared" si="23"/>
        <v>686.548717568256</v>
      </c>
      <c r="AB64">
        <f t="shared" si="24"/>
        <v>708.3325326599769</v>
      </c>
      <c r="AC64">
        <f t="shared" si="25"/>
        <v>-2.916866835005777</v>
      </c>
      <c r="AD64">
        <f t="shared" si="0"/>
        <v>46.33562017460272</v>
      </c>
      <c r="AE64">
        <f t="shared" si="26"/>
        <v>43.66437982539728</v>
      </c>
      <c r="AF64">
        <f t="shared" si="27"/>
        <v>0.016887082099954584</v>
      </c>
      <c r="AG64">
        <f t="shared" si="28"/>
        <v>43.68126690749724</v>
      </c>
      <c r="AH64">
        <f t="shared" si="1"/>
        <v>175.9902992903202</v>
      </c>
    </row>
    <row r="65" spans="4:34" ht="15">
      <c r="D65" s="1">
        <f t="shared" si="29"/>
        <v>40242</v>
      </c>
      <c r="E65" s="7">
        <f t="shared" si="2"/>
        <v>0.5</v>
      </c>
      <c r="F65" s="2">
        <f t="shared" si="3"/>
        <v>2455261.2916666665</v>
      </c>
      <c r="G65" s="3">
        <f t="shared" si="4"/>
        <v>0.10174652064795377</v>
      </c>
      <c r="I65">
        <f t="shared" si="5"/>
        <v>343.4195339891594</v>
      </c>
      <c r="J65">
        <f t="shared" si="6"/>
        <v>4020.307222047054</v>
      </c>
      <c r="K65">
        <f t="shared" si="7"/>
        <v>0.016704355569868212</v>
      </c>
      <c r="L65">
        <f t="shared" si="8"/>
        <v>1.6799700643283026</v>
      </c>
      <c r="M65">
        <f t="shared" si="9"/>
        <v>345.0995040534877</v>
      </c>
      <c r="N65">
        <f t="shared" si="10"/>
        <v>4021.9871921113822</v>
      </c>
      <c r="O65">
        <f t="shared" si="11"/>
        <v>0.9919397026948179</v>
      </c>
      <c r="P65">
        <f t="shared" si="12"/>
        <v>345.09835365733215</v>
      </c>
      <c r="Q65">
        <f t="shared" si="13"/>
        <v>23.437967981232678</v>
      </c>
      <c r="R65">
        <f t="shared" si="14"/>
        <v>23.43876961232524</v>
      </c>
      <c r="S65">
        <f t="shared" si="15"/>
        <v>-13.72047207630093</v>
      </c>
      <c r="T65">
        <f t="shared" si="16"/>
        <v>-5.871080047558959</v>
      </c>
      <c r="U65">
        <f t="shared" si="17"/>
        <v>0.043032559879609494</v>
      </c>
      <c r="V65">
        <f t="shared" si="18"/>
        <v>-11.441204993172658</v>
      </c>
      <c r="W65">
        <f t="shared" si="19"/>
        <v>86.14645878332455</v>
      </c>
      <c r="X65" s="7">
        <f t="shared" si="20"/>
        <v>0.5079452812452588</v>
      </c>
      <c r="Y65" s="7">
        <f t="shared" si="21"/>
        <v>0.26864956240269067</v>
      </c>
      <c r="Z65" s="7">
        <f t="shared" si="22"/>
        <v>0.747241000087827</v>
      </c>
      <c r="AA65">
        <f t="shared" si="23"/>
        <v>689.1716702665964</v>
      </c>
      <c r="AB65">
        <f t="shared" si="24"/>
        <v>708.5587950068274</v>
      </c>
      <c r="AC65">
        <f t="shared" si="25"/>
        <v>-2.8603012482931547</v>
      </c>
      <c r="AD65">
        <f t="shared" si="0"/>
        <v>45.94681286848196</v>
      </c>
      <c r="AE65">
        <f t="shared" si="26"/>
        <v>44.05318713151804</v>
      </c>
      <c r="AF65">
        <f t="shared" si="27"/>
        <v>0.016659848430501435</v>
      </c>
      <c r="AG65">
        <f t="shared" si="28"/>
        <v>44.06984697994854</v>
      </c>
      <c r="AH65">
        <f t="shared" si="1"/>
        <v>176.0395110120794</v>
      </c>
    </row>
    <row r="66" spans="4:34" ht="15">
      <c r="D66" s="1">
        <f t="shared" si="29"/>
        <v>40243</v>
      </c>
      <c r="E66" s="7">
        <f t="shared" si="2"/>
        <v>0.5</v>
      </c>
      <c r="F66" s="2">
        <f t="shared" si="3"/>
        <v>2455262.2916666665</v>
      </c>
      <c r="G66" s="3">
        <f t="shared" si="4"/>
        <v>0.10177389915582509</v>
      </c>
      <c r="I66">
        <f t="shared" si="5"/>
        <v>344.40518135101365</v>
      </c>
      <c r="J66">
        <f t="shared" si="6"/>
        <v>4021.2928223279227</v>
      </c>
      <c r="K66">
        <f t="shared" si="7"/>
        <v>0.016704354418251893</v>
      </c>
      <c r="L66">
        <f t="shared" si="8"/>
        <v>1.6956581304107483</v>
      </c>
      <c r="M66">
        <f t="shared" si="9"/>
        <v>346.1008394814244</v>
      </c>
      <c r="N66">
        <f t="shared" si="10"/>
        <v>4022.9884804583335</v>
      </c>
      <c r="O66">
        <f t="shared" si="11"/>
        <v>0.9921945883958962</v>
      </c>
      <c r="P66">
        <f t="shared" si="12"/>
        <v>346.0996904666943</v>
      </c>
      <c r="Q66">
        <f t="shared" si="13"/>
        <v>23.437967625197512</v>
      </c>
      <c r="R66">
        <f t="shared" si="14"/>
        <v>23.438767008942317</v>
      </c>
      <c r="S66">
        <f t="shared" si="15"/>
        <v>-12.792676681453719</v>
      </c>
      <c r="T66">
        <f t="shared" si="16"/>
        <v>-5.4833965281931425</v>
      </c>
      <c r="U66">
        <f t="shared" si="17"/>
        <v>0.04303255004828911</v>
      </c>
      <c r="V66">
        <f t="shared" si="18"/>
        <v>-11.207925444051368</v>
      </c>
      <c r="W66">
        <f t="shared" si="19"/>
        <v>86.47492619685629</v>
      </c>
      <c r="X66" s="7">
        <f t="shared" si="20"/>
        <v>0.507783281558369</v>
      </c>
      <c r="Y66" s="7">
        <f t="shared" si="21"/>
        <v>0.26757515323376824</v>
      </c>
      <c r="Z66" s="7">
        <f t="shared" si="22"/>
        <v>0.7479914098829699</v>
      </c>
      <c r="AA66">
        <f t="shared" si="23"/>
        <v>691.7994095748503</v>
      </c>
      <c r="AB66">
        <f t="shared" si="24"/>
        <v>708.7920745559486</v>
      </c>
      <c r="AC66">
        <f t="shared" si="25"/>
        <v>-2.8019813610128494</v>
      </c>
      <c r="AD66">
        <f aca="true" t="shared" si="30" ref="AD66:AD129">DEGREES(ACOS(SIN(RADIANS($B$2))*SIN(RADIANS(T66))+COS(RADIANS($B$2))*COS(RADIANS(T66))*COS(RADIANS(AC66))))</f>
        <v>45.5566051769734</v>
      </c>
      <c r="AE66">
        <f t="shared" si="26"/>
        <v>44.4433948230266</v>
      </c>
      <c r="AF66">
        <f t="shared" si="27"/>
        <v>0.016434955219544155</v>
      </c>
      <c r="AG66">
        <f t="shared" si="28"/>
        <v>44.459829778246146</v>
      </c>
      <c r="AH66">
        <f aca="true" t="shared" si="31" ref="AH66:AH129">IF(AC66&gt;0,MOD(DEGREES(ACOS(((SIN(RADIANS($B$2))*COS(RADIANS(AD66)))-SIN(RADIANS(T66)))/(COS(RADIANS($B$2))*SIN(RADIANS(AD66)))))+180,360),MOD(540-DEGREES(ACOS(((SIN(RADIANS($B$2))*COS(RADIANS(AD66)))-SIN(RADIANS(T66)))/(COS(RADIANS($B$2))*SIN(RADIANS(AD66))))),360))</f>
        <v>176.09182729178997</v>
      </c>
    </row>
    <row r="67" spans="4:34" ht="15">
      <c r="D67" s="1">
        <f t="shared" si="29"/>
        <v>40244</v>
      </c>
      <c r="E67" s="7">
        <f aca="true" t="shared" si="32" ref="E67:E130">$B$5</f>
        <v>0.5</v>
      </c>
      <c r="F67" s="2">
        <f aca="true" t="shared" si="33" ref="F67:F130">D67+2415018.5+E67-$B$4/24</f>
        <v>2455263.2916666665</v>
      </c>
      <c r="G67" s="3">
        <f aca="true" t="shared" si="34" ref="G67:G130">(F67-2451545)/36525</f>
        <v>0.10180127766369641</v>
      </c>
      <c r="I67">
        <f aca="true" t="shared" si="35" ref="I67:I130">MOD(280.46646+G67*(36000.76983+G67*0.0003032),360)</f>
        <v>345.3908287128679</v>
      </c>
      <c r="J67">
        <f aca="true" t="shared" si="36" ref="J67:J130">357.52911+G67*(35999.05029-0.0001537*G67)</f>
        <v>4022.2784226087906</v>
      </c>
      <c r="K67">
        <f aca="true" t="shared" si="37" ref="K67:K130">0.016708634-G67*(0.000042037+0.0000001267*G67)</f>
        <v>0.016704353266635386</v>
      </c>
      <c r="L67">
        <f aca="true" t="shared" si="38" ref="L67:L130">SIN(RADIANS(J67))*(1.914602-G67*(0.004817+0.000014*G67))+SIN(RADIANS(2*J67))*(0.019993-0.000101*G67)+SIN(RADIANS(3*J67))*0.000289</f>
        <v>1.7108295497103554</v>
      </c>
      <c r="M67">
        <f aca="true" t="shared" si="39" ref="M67:M130">I67+L67</f>
        <v>347.10165826257827</v>
      </c>
      <c r="N67">
        <f aca="true" t="shared" si="40" ref="N67:N130">J67+L67</f>
        <v>4023.989252158501</v>
      </c>
      <c r="O67">
        <f aca="true" t="shared" si="41" ref="O67:O130">(1.000001018*(1-K67*K67))/(1+K67*COS(RADIANS(N67)))</f>
        <v>0.992451754411526</v>
      </c>
      <c r="P67">
        <f aca="true" t="shared" si="42" ref="P67:P130">M67-0.00569-0.00478*SIN(RADIANS(125.04-1934.136*G67))</f>
        <v>347.1005106253949</v>
      </c>
      <c r="Q67">
        <f aca="true" t="shared" si="43" ref="Q67:Q130">23+(26+((21.448-G67*(46.815+G67*(0.00059-G67*0.001813))))/60)/60</f>
        <v>23.43796726916235</v>
      </c>
      <c r="R67">
        <f aca="true" t="shared" si="44" ref="R67:R130">Q67+0.00256*COS(RADIANS(125.04-1934.136*G67))</f>
        <v>23.438764404876583</v>
      </c>
      <c r="S67">
        <f aca="true" t="shared" si="45" ref="S67:S130">DEGREES(ATAN2(COS(RADIANS(P67)),COS(RADIANS(R67))*SIN(RADIANS(P67))))</f>
        <v>-11.866565731298984</v>
      </c>
      <c r="T67">
        <f aca="true" t="shared" si="46" ref="T67:T130">DEGREES(ASIN(SIN(RADIANS(R67))*SIN(RADIANS(P67))))</f>
        <v>-5.094487023174102</v>
      </c>
      <c r="U67">
        <f aca="true" t="shared" si="47" ref="U67:U130">TAN(RADIANS(R67/2))*TAN(RADIANS(R67/2))</f>
        <v>0.0430325402143914</v>
      </c>
      <c r="V67">
        <f aca="true" t="shared" si="48" ref="V67:V130">4*DEGREES(U67*SIN(2*RADIANS(I67))-2*K67*SIN(RADIANS(J67))+4*K67*U67*SIN(RADIANS(J67))*COS(2*RADIANS(I67))-0.5*U67*U67*SIN(4*RADIANS(I67))-1.25*K67*K67*SIN(2*RADIANS(J67)))</f>
        <v>-10.967961234223438</v>
      </c>
      <c r="W67">
        <f aca="true" t="shared" si="49" ref="W67:W130">DEGREES(ACOS(COS(RADIANS(90.833))/(COS(RADIANS($B$2))*COS(RADIANS(T67)))-TAN(RADIANS($B$2))*TAN(RADIANS(T67))))</f>
        <v>86.80393792262541</v>
      </c>
      <c r="X67" s="7">
        <f aca="true" t="shared" si="50" ref="X67:X130">(720-4*$B$3-V67+$B$4*60)/1440</f>
        <v>0.5076166397459885</v>
      </c>
      <c r="Y67" s="7">
        <f aca="true" t="shared" si="51" ref="Y67:Y130">(X67*1440-W67*4)/1440</f>
        <v>0.26649458996091785</v>
      </c>
      <c r="Z67" s="7">
        <f aca="true" t="shared" si="52" ref="Z67:Z130">(X67*1440+W67*4)/1440</f>
        <v>0.7487386895310592</v>
      </c>
      <c r="AA67">
        <f aca="true" t="shared" si="53" ref="AA67:AA130">8*W67</f>
        <v>694.4315033810033</v>
      </c>
      <c r="AB67">
        <f aca="true" t="shared" si="54" ref="AB67:AB130">MOD(E67*1440+V67+4*$B$3-60*$B$4,1440)</f>
        <v>709.0320387657765</v>
      </c>
      <c r="AC67">
        <f aca="true" t="shared" si="55" ref="AC67:AC130">IF(AB67/4&lt;0,AB67/4+180,AB67/4-180)</f>
        <v>-2.74199030855587</v>
      </c>
      <c r="AD67">
        <f t="shared" si="30"/>
        <v>45.16511302730832</v>
      </c>
      <c r="AE67">
        <f aca="true" t="shared" si="56" ref="AE67:AE130">90-AD67</f>
        <v>44.83488697269168</v>
      </c>
      <c r="AF67">
        <f aca="true" t="shared" si="57" ref="AF67:AF130">IF(AE67&gt;85,0,IF(AE67&gt;5,58.1/TAN(RADIANS(AE67))-0.07/POWER(TAN(RADIANS(AE67)),3)+0.000086/POWER(TAN(RADIANS(AE67)),5),IF(AE67&gt;-0.575,1735+AE67*(-518.2+AE67*(103.4+AE67*(-12.79+AE67*0.711))),-20.772/TAN(RADIANS(AE67)))))/3600</f>
        <v>0.01621241598874196</v>
      </c>
      <c r="AG67">
        <f aca="true" t="shared" si="58" ref="AG67:AG130">AE67+AF67</f>
        <v>44.85109938868042</v>
      </c>
      <c r="AH67">
        <f t="shared" si="31"/>
        <v>176.14720851354707</v>
      </c>
    </row>
    <row r="68" spans="4:34" ht="15">
      <c r="D68" s="1">
        <f aca="true" t="shared" si="59" ref="D68:D131">D67+1</f>
        <v>40245</v>
      </c>
      <c r="E68" s="7">
        <f t="shared" si="32"/>
        <v>0.5</v>
      </c>
      <c r="F68" s="2">
        <f t="shared" si="33"/>
        <v>2455264.2916666665</v>
      </c>
      <c r="G68" s="3">
        <f t="shared" si="34"/>
        <v>0.10182865617156774</v>
      </c>
      <c r="I68">
        <f t="shared" si="35"/>
        <v>346.37647607472263</v>
      </c>
      <c r="J68">
        <f t="shared" si="36"/>
        <v>4023.264022889659</v>
      </c>
      <c r="K68">
        <f t="shared" si="37"/>
        <v>0.016704352115018684</v>
      </c>
      <c r="L68">
        <f t="shared" si="38"/>
        <v>1.7254802056312613</v>
      </c>
      <c r="M68">
        <f t="shared" si="39"/>
        <v>348.1019562803539</v>
      </c>
      <c r="N68">
        <f t="shared" si="40"/>
        <v>4024.9895030952903</v>
      </c>
      <c r="O68">
        <f t="shared" si="41"/>
        <v>0.9927111211239393</v>
      </c>
      <c r="P68">
        <f t="shared" si="42"/>
        <v>348.1008100168373</v>
      </c>
      <c r="Q68">
        <f t="shared" si="43"/>
        <v>23.437966913127184</v>
      </c>
      <c r="R68">
        <f t="shared" si="44"/>
        <v>23.438761800129953</v>
      </c>
      <c r="S68">
        <f t="shared" si="45"/>
        <v>-10.942057811881245</v>
      </c>
      <c r="T68">
        <f t="shared" si="46"/>
        <v>-4.704458604723189</v>
      </c>
      <c r="U68">
        <f t="shared" si="47"/>
        <v>0.0430325303779236</v>
      </c>
      <c r="V68">
        <f t="shared" si="48"/>
        <v>-10.721647330099916</v>
      </c>
      <c r="W68">
        <f t="shared" si="49"/>
        <v>87.13344141279565</v>
      </c>
      <c r="X68" s="7">
        <f t="shared" si="50"/>
        <v>0.5074455884236804</v>
      </c>
      <c r="Y68" s="7">
        <f t="shared" si="51"/>
        <v>0.26540825116591465</v>
      </c>
      <c r="Z68" s="7">
        <f t="shared" si="52"/>
        <v>0.749482925681446</v>
      </c>
      <c r="AA68">
        <f t="shared" si="53"/>
        <v>697.0675313023652</v>
      </c>
      <c r="AB68">
        <f t="shared" si="54"/>
        <v>709.2783526699001</v>
      </c>
      <c r="AC68">
        <f t="shared" si="55"/>
        <v>-2.6804118325249817</v>
      </c>
      <c r="AD68">
        <f t="shared" si="30"/>
        <v>44.772451910041916</v>
      </c>
      <c r="AE68">
        <f t="shared" si="56"/>
        <v>45.227548089958084</v>
      </c>
      <c r="AF68">
        <f t="shared" si="57"/>
        <v>0.01599224167563362</v>
      </c>
      <c r="AG68">
        <f t="shared" si="58"/>
        <v>45.24354033163372</v>
      </c>
      <c r="AH68">
        <f t="shared" si="31"/>
        <v>176.20561285109045</v>
      </c>
    </row>
    <row r="69" spans="4:34" ht="15">
      <c r="D69" s="1">
        <f t="shared" si="59"/>
        <v>40246</v>
      </c>
      <c r="E69" s="7">
        <f t="shared" si="32"/>
        <v>0.5</v>
      </c>
      <c r="F69" s="2">
        <f t="shared" si="33"/>
        <v>2455265.2916666665</v>
      </c>
      <c r="G69" s="3">
        <f t="shared" si="34"/>
        <v>0.10185603467943906</v>
      </c>
      <c r="I69">
        <f t="shared" si="35"/>
        <v>347.3621234365778</v>
      </c>
      <c r="J69">
        <f t="shared" si="36"/>
        <v>4024.249623170527</v>
      </c>
      <c r="K69">
        <f t="shared" si="37"/>
        <v>0.016704350963401796</v>
      </c>
      <c r="L69">
        <f t="shared" si="38"/>
        <v>1.7396061527435318</v>
      </c>
      <c r="M69">
        <f t="shared" si="39"/>
        <v>349.10172958932134</v>
      </c>
      <c r="N69">
        <f t="shared" si="40"/>
        <v>4025.98922932327</v>
      </c>
      <c r="O69">
        <f t="shared" si="41"/>
        <v>0.9929726083584555</v>
      </c>
      <c r="P69">
        <f t="shared" si="42"/>
        <v>349.1005846955903</v>
      </c>
      <c r="Q69">
        <f t="shared" si="43"/>
        <v>23.43796655709202</v>
      </c>
      <c r="R69">
        <f t="shared" si="44"/>
        <v>23.43875919470435</v>
      </c>
      <c r="S69">
        <f t="shared" si="45"/>
        <v>-10.019070826196446</v>
      </c>
      <c r="T69">
        <f t="shared" si="46"/>
        <v>-4.313417832303203</v>
      </c>
      <c r="U69">
        <f t="shared" si="47"/>
        <v>0.043032520538892956</v>
      </c>
      <c r="V69">
        <f t="shared" si="48"/>
        <v>-10.469320774235042</v>
      </c>
      <c r="W69">
        <f t="shared" si="49"/>
        <v>87.46338549163721</v>
      </c>
      <c r="X69" s="7">
        <f t="shared" si="50"/>
        <v>0.5072703616487744</v>
      </c>
      <c r="Y69" s="7">
        <f t="shared" si="51"/>
        <v>0.26431651306089327</v>
      </c>
      <c r="Z69" s="7">
        <f t="shared" si="52"/>
        <v>0.7502242102366554</v>
      </c>
      <c r="AA69">
        <f t="shared" si="53"/>
        <v>699.7070839330977</v>
      </c>
      <c r="AB69">
        <f t="shared" si="54"/>
        <v>709.530679225765</v>
      </c>
      <c r="AC69">
        <f t="shared" si="55"/>
        <v>-2.6173301935587574</v>
      </c>
      <c r="AD69">
        <f t="shared" si="30"/>
        <v>44.37873685176549</v>
      </c>
      <c r="AE69">
        <f t="shared" si="56"/>
        <v>45.62126314823451</v>
      </c>
      <c r="AF69">
        <f t="shared" si="57"/>
        <v>0.015774440806644124</v>
      </c>
      <c r="AG69">
        <f t="shared" si="58"/>
        <v>45.63703758904116</v>
      </c>
      <c r="AH69">
        <f t="shared" si="31"/>
        <v>176.26699626990046</v>
      </c>
    </row>
    <row r="70" spans="4:34" ht="15">
      <c r="D70" s="1">
        <f t="shared" si="59"/>
        <v>40247</v>
      </c>
      <c r="E70" s="7">
        <f t="shared" si="32"/>
        <v>0.5</v>
      </c>
      <c r="F70" s="2">
        <f t="shared" si="33"/>
        <v>2455266.2916666665</v>
      </c>
      <c r="G70" s="3">
        <f t="shared" si="34"/>
        <v>0.10188341318731038</v>
      </c>
      <c r="I70">
        <f t="shared" si="35"/>
        <v>348.34777079843343</v>
      </c>
      <c r="J70">
        <f t="shared" si="36"/>
        <v>4025.2352234513937</v>
      </c>
      <c r="K70">
        <f t="shared" si="37"/>
        <v>0.01670434981178472</v>
      </c>
      <c r="L70">
        <f t="shared" si="38"/>
        <v>1.7532036174378725</v>
      </c>
      <c r="M70">
        <f t="shared" si="39"/>
        <v>350.1009744158713</v>
      </c>
      <c r="N70">
        <f t="shared" si="40"/>
        <v>4026.9884270688317</v>
      </c>
      <c r="O70">
        <f t="shared" si="41"/>
        <v>0.9932361354111885</v>
      </c>
      <c r="P70">
        <f t="shared" si="42"/>
        <v>350.09983088804347</v>
      </c>
      <c r="Q70">
        <f t="shared" si="43"/>
        <v>23.437966201056856</v>
      </c>
      <c r="R70">
        <f t="shared" si="44"/>
        <v>23.43875658860169</v>
      </c>
      <c r="S70">
        <f t="shared" si="45"/>
        <v>-9.097522065872345</v>
      </c>
      <c r="T70">
        <f t="shared" si="46"/>
        <v>-3.9214707559078295</v>
      </c>
      <c r="U70">
        <f t="shared" si="47"/>
        <v>0.04303251069730673</v>
      </c>
      <c r="V70">
        <f t="shared" si="48"/>
        <v>-10.21132035092844</v>
      </c>
      <c r="W70">
        <f t="shared" si="49"/>
        <v>87.7937202610857</v>
      </c>
      <c r="X70" s="7">
        <f t="shared" si="50"/>
        <v>0.5070911946881448</v>
      </c>
      <c r="Y70" s="7">
        <f t="shared" si="51"/>
        <v>0.26321974951846233</v>
      </c>
      <c r="Z70" s="7">
        <f t="shared" si="52"/>
        <v>0.7509626398578272</v>
      </c>
      <c r="AA70">
        <f t="shared" si="53"/>
        <v>702.3497620886856</v>
      </c>
      <c r="AB70">
        <f t="shared" si="54"/>
        <v>709.7886796490716</v>
      </c>
      <c r="AC70">
        <f t="shared" si="55"/>
        <v>-2.5528300877321044</v>
      </c>
      <c r="AD70">
        <f t="shared" si="30"/>
        <v>43.984082389349254</v>
      </c>
      <c r="AE70">
        <f t="shared" si="56"/>
        <v>46.015917610650746</v>
      </c>
      <c r="AF70">
        <f t="shared" si="57"/>
        <v>0.01555901966328593</v>
      </c>
      <c r="AG70">
        <f t="shared" si="58"/>
        <v>46.03147663031403</v>
      </c>
      <c r="AH70">
        <f t="shared" si="31"/>
        <v>176.3313125259566</v>
      </c>
    </row>
    <row r="71" spans="4:34" ht="15">
      <c r="D71" s="1">
        <f t="shared" si="59"/>
        <v>40248</v>
      </c>
      <c r="E71" s="7">
        <f t="shared" si="32"/>
        <v>0.5</v>
      </c>
      <c r="F71" s="2">
        <f t="shared" si="33"/>
        <v>2455267.2916666665</v>
      </c>
      <c r="G71" s="3">
        <f t="shared" si="34"/>
        <v>0.10191079169518169</v>
      </c>
      <c r="I71">
        <f t="shared" si="35"/>
        <v>349.33341816028906</v>
      </c>
      <c r="J71">
        <f t="shared" si="36"/>
        <v>4026.220823732261</v>
      </c>
      <c r="K71">
        <f t="shared" si="37"/>
        <v>0.01670434866016745</v>
      </c>
      <c r="L71">
        <f t="shared" si="38"/>
        <v>1.7662689985102804</v>
      </c>
      <c r="M71">
        <f t="shared" si="39"/>
        <v>351.0996871587993</v>
      </c>
      <c r="N71">
        <f t="shared" si="40"/>
        <v>4027.9870927307716</v>
      </c>
      <c r="O71">
        <f t="shared" si="41"/>
        <v>0.9935016210767815</v>
      </c>
      <c r="P71">
        <f t="shared" si="42"/>
        <v>351.09854499299126</v>
      </c>
      <c r="Q71">
        <f t="shared" si="43"/>
        <v>23.43796584502169</v>
      </c>
      <c r="R71">
        <f t="shared" si="44"/>
        <v>23.4387539818239</v>
      </c>
      <c r="S71">
        <f t="shared" si="45"/>
        <v>-8.177328281075548</v>
      </c>
      <c r="T71">
        <f t="shared" si="46"/>
        <v>-3.528722920473711</v>
      </c>
      <c r="U71">
        <f t="shared" si="47"/>
        <v>0.043032500853172194</v>
      </c>
      <c r="V71">
        <f t="shared" si="48"/>
        <v>-9.947986266039338</v>
      </c>
      <c r="W71">
        <f t="shared" si="49"/>
        <v>88.12439700604516</v>
      </c>
      <c r="X71" s="7">
        <f t="shared" si="50"/>
        <v>0.5069083237958607</v>
      </c>
      <c r="Y71" s="7">
        <f t="shared" si="51"/>
        <v>0.26211833211240193</v>
      </c>
      <c r="Z71" s="7">
        <f t="shared" si="52"/>
        <v>0.7516983154793195</v>
      </c>
      <c r="AA71">
        <f t="shared" si="53"/>
        <v>704.9951760483613</v>
      </c>
      <c r="AB71">
        <f t="shared" si="54"/>
        <v>710.0520137339606</v>
      </c>
      <c r="AC71">
        <f t="shared" si="55"/>
        <v>-2.486996566509845</v>
      </c>
      <c r="AD71">
        <f t="shared" si="30"/>
        <v>43.5886025456955</v>
      </c>
      <c r="AE71">
        <f t="shared" si="56"/>
        <v>46.4113974543045</v>
      </c>
      <c r="AF71">
        <f t="shared" si="57"/>
        <v>0.01534598244158962</v>
      </c>
      <c r="AG71">
        <f t="shared" si="58"/>
        <v>46.42674343674609</v>
      </c>
      <c r="AH71">
        <f t="shared" si="31"/>
        <v>176.398513160966</v>
      </c>
    </row>
    <row r="72" spans="4:34" ht="15">
      <c r="D72" s="1">
        <f t="shared" si="59"/>
        <v>40249</v>
      </c>
      <c r="E72" s="7">
        <f t="shared" si="32"/>
        <v>0.5</v>
      </c>
      <c r="F72" s="2">
        <f t="shared" si="33"/>
        <v>2455268.2916666665</v>
      </c>
      <c r="G72" s="3">
        <f t="shared" si="34"/>
        <v>0.10193817020305301</v>
      </c>
      <c r="I72">
        <f t="shared" si="35"/>
        <v>350.3190655221456</v>
      </c>
      <c r="J72">
        <f t="shared" si="36"/>
        <v>4027.2064240131285</v>
      </c>
      <c r="K72">
        <f t="shared" si="37"/>
        <v>0.01670434750854999</v>
      </c>
      <c r="L72">
        <f t="shared" si="38"/>
        <v>1.7787988676772462</v>
      </c>
      <c r="M72">
        <f t="shared" si="39"/>
        <v>352.09786438982286</v>
      </c>
      <c r="N72">
        <f t="shared" si="40"/>
        <v>4028.985222880806</v>
      </c>
      <c r="O72">
        <f t="shared" si="41"/>
        <v>0.9937689836761483</v>
      </c>
      <c r="P72">
        <f t="shared" si="42"/>
        <v>352.0967235821499</v>
      </c>
      <c r="Q72">
        <f t="shared" si="43"/>
        <v>23.437965488986528</v>
      </c>
      <c r="R72">
        <f t="shared" si="44"/>
        <v>23.438751374372902</v>
      </c>
      <c r="S72">
        <f t="shared" si="45"/>
        <v>-7.258405748725468</v>
      </c>
      <c r="T72">
        <f t="shared" si="46"/>
        <v>-3.1352793713289833</v>
      </c>
      <c r="U72">
        <f t="shared" si="47"/>
        <v>0.043032491006496594</v>
      </c>
      <c r="V72">
        <f t="shared" si="48"/>
        <v>-9.679659840830542</v>
      </c>
      <c r="W72">
        <f t="shared" si="49"/>
        <v>88.4553680995479</v>
      </c>
      <c r="X72" s="7">
        <f t="shared" si="50"/>
        <v>0.5067219860005767</v>
      </c>
      <c r="Y72" s="7">
        <f t="shared" si="51"/>
        <v>0.26101263016849924</v>
      </c>
      <c r="Z72" s="7">
        <f t="shared" si="52"/>
        <v>0.7524313418326543</v>
      </c>
      <c r="AA72">
        <f t="shared" si="53"/>
        <v>707.6429447963832</v>
      </c>
      <c r="AB72">
        <f t="shared" si="54"/>
        <v>710.3203401591694</v>
      </c>
      <c r="AC72">
        <f t="shared" si="55"/>
        <v>-2.419914960207649</v>
      </c>
      <c r="AD72">
        <f t="shared" si="30"/>
        <v>43.1924108069772</v>
      </c>
      <c r="AE72">
        <f t="shared" si="56"/>
        <v>46.8075891930228</v>
      </c>
      <c r="AF72">
        <f t="shared" si="57"/>
        <v>0.015135331404824731</v>
      </c>
      <c r="AG72">
        <f t="shared" si="58"/>
        <v>46.82272452442763</v>
      </c>
      <c r="AH72">
        <f t="shared" si="31"/>
        <v>176.46854749391684</v>
      </c>
    </row>
    <row r="73" spans="4:34" ht="15">
      <c r="D73" s="1">
        <f t="shared" si="59"/>
        <v>40250</v>
      </c>
      <c r="E73" s="7">
        <f t="shared" si="32"/>
        <v>0.5</v>
      </c>
      <c r="F73" s="2">
        <f t="shared" si="33"/>
        <v>2455269.2916666665</v>
      </c>
      <c r="G73" s="3">
        <f t="shared" si="34"/>
        <v>0.10196554871092434</v>
      </c>
      <c r="I73">
        <f t="shared" si="35"/>
        <v>351.30471288400213</v>
      </c>
      <c r="J73">
        <f t="shared" si="36"/>
        <v>4028.1920242939946</v>
      </c>
      <c r="K73">
        <f t="shared" si="37"/>
        <v>0.016704346356932343</v>
      </c>
      <c r="L73">
        <f t="shared" si="38"/>
        <v>1.7907899700223338</v>
      </c>
      <c r="M73">
        <f t="shared" si="39"/>
        <v>353.09550285402446</v>
      </c>
      <c r="N73">
        <f t="shared" si="40"/>
        <v>4029.9828142640167</v>
      </c>
      <c r="O73">
        <f t="shared" si="41"/>
        <v>0.9940381410842183</v>
      </c>
      <c r="P73">
        <f t="shared" si="42"/>
        <v>353.09436340060074</v>
      </c>
      <c r="Q73">
        <f t="shared" si="43"/>
        <v>23.437965132951362</v>
      </c>
      <c r="R73">
        <f t="shared" si="44"/>
        <v>23.438748766250615</v>
      </c>
      <c r="S73">
        <f t="shared" si="45"/>
        <v>-6.340670339103962</v>
      </c>
      <c r="T73">
        <f t="shared" si="46"/>
        <v>-2.7412446605952736</v>
      </c>
      <c r="U73">
        <f t="shared" si="47"/>
        <v>0.043032481157287174</v>
      </c>
      <c r="V73">
        <f t="shared" si="48"/>
        <v>-9.406683219579469</v>
      </c>
      <c r="W73">
        <f t="shared" si="49"/>
        <v>88.78658690787067</v>
      </c>
      <c r="X73" s="7">
        <f t="shared" si="50"/>
        <v>0.5065324189024858</v>
      </c>
      <c r="Y73" s="7">
        <f t="shared" si="51"/>
        <v>0.2599030108250673</v>
      </c>
      <c r="Z73" s="7">
        <f t="shared" si="52"/>
        <v>0.7531618269799043</v>
      </c>
      <c r="AA73">
        <f t="shared" si="53"/>
        <v>710.2926952629654</v>
      </c>
      <c r="AB73">
        <f t="shared" si="54"/>
        <v>710.5933167804205</v>
      </c>
      <c r="AC73">
        <f t="shared" si="55"/>
        <v>-2.351670804894866</v>
      </c>
      <c r="AD73">
        <f t="shared" si="30"/>
        <v>42.79562010133609</v>
      </c>
      <c r="AE73">
        <f t="shared" si="56"/>
        <v>47.20437989866391</v>
      </c>
      <c r="AF73">
        <f t="shared" si="57"/>
        <v>0.014927067029596385</v>
      </c>
      <c r="AG73">
        <f t="shared" si="58"/>
        <v>47.219306965693505</v>
      </c>
      <c r="AH73">
        <f t="shared" si="31"/>
        <v>176.541362608795</v>
      </c>
    </row>
    <row r="74" spans="4:34" ht="15">
      <c r="D74" s="1">
        <f t="shared" si="59"/>
        <v>40251</v>
      </c>
      <c r="E74" s="7">
        <f t="shared" si="32"/>
        <v>0.5</v>
      </c>
      <c r="F74" s="2">
        <f t="shared" si="33"/>
        <v>2455270.2916666665</v>
      </c>
      <c r="G74" s="3">
        <f t="shared" si="34"/>
        <v>0.10199292721879566</v>
      </c>
      <c r="I74">
        <f t="shared" si="35"/>
        <v>352.2903602458596</v>
      </c>
      <c r="J74">
        <f t="shared" si="36"/>
        <v>4029.1776245748615</v>
      </c>
      <c r="K74">
        <f t="shared" si="37"/>
        <v>0.016704345205314507</v>
      </c>
      <c r="L74">
        <f t="shared" si="38"/>
        <v>1.8022392243746095</v>
      </c>
      <c r="M74">
        <f t="shared" si="39"/>
        <v>354.0925994702342</v>
      </c>
      <c r="N74">
        <f t="shared" si="40"/>
        <v>4030.979863799236</v>
      </c>
      <c r="O74">
        <f t="shared" si="41"/>
        <v>0.994309010757664</v>
      </c>
      <c r="P74">
        <f t="shared" si="42"/>
        <v>354.09146136717277</v>
      </c>
      <c r="Q74">
        <f t="shared" si="43"/>
        <v>23.4379647769162</v>
      </c>
      <c r="R74">
        <f t="shared" si="44"/>
        <v>23.438746157458972</v>
      </c>
      <c r="S74">
        <f t="shared" si="45"/>
        <v>-5.42403758094061</v>
      </c>
      <c r="T74">
        <f t="shared" si="46"/>
        <v>-2.346722854456234</v>
      </c>
      <c r="U74">
        <f t="shared" si="47"/>
        <v>0.043032471305551254</v>
      </c>
      <c r="V74">
        <f t="shared" si="48"/>
        <v>-9.129399090605569</v>
      </c>
      <c r="W74">
        <f t="shared" si="49"/>
        <v>89.11800769570033</v>
      </c>
      <c r="X74" s="7">
        <f t="shared" si="50"/>
        <v>0.5063398604795872</v>
      </c>
      <c r="Y74" s="7">
        <f t="shared" si="51"/>
        <v>0.25878983910264186</v>
      </c>
      <c r="Z74" s="7">
        <f t="shared" si="52"/>
        <v>0.7538898818565326</v>
      </c>
      <c r="AA74">
        <f t="shared" si="53"/>
        <v>712.9440615656026</v>
      </c>
      <c r="AB74">
        <f t="shared" si="54"/>
        <v>710.8706009093944</v>
      </c>
      <c r="AC74">
        <f t="shared" si="55"/>
        <v>-2.2823497726514006</v>
      </c>
      <c r="AD74">
        <f t="shared" si="30"/>
        <v>42.398342779004714</v>
      </c>
      <c r="AE74">
        <f t="shared" si="56"/>
        <v>47.601657220995286</v>
      </c>
      <c r="AF74">
        <f t="shared" si="57"/>
        <v>0.014721188145420151</v>
      </c>
      <c r="AG74">
        <f t="shared" si="58"/>
        <v>47.61637840914071</v>
      </c>
      <c r="AH74">
        <f t="shared" si="31"/>
        <v>176.61690333836475</v>
      </c>
    </row>
    <row r="75" spans="4:34" ht="15">
      <c r="D75" s="1">
        <f t="shared" si="59"/>
        <v>40252</v>
      </c>
      <c r="E75" s="7">
        <f t="shared" si="32"/>
        <v>0.5</v>
      </c>
      <c r="F75" s="2">
        <f t="shared" si="33"/>
        <v>2455271.2916666665</v>
      </c>
      <c r="G75" s="3">
        <f t="shared" si="34"/>
        <v>0.10202030572666698</v>
      </c>
      <c r="I75">
        <f t="shared" si="35"/>
        <v>353.2760076077175</v>
      </c>
      <c r="J75">
        <f t="shared" si="36"/>
        <v>4030.1632248557285</v>
      </c>
      <c r="K75">
        <f t="shared" si="37"/>
        <v>0.016704344053696477</v>
      </c>
      <c r="L75">
        <f t="shared" si="38"/>
        <v>1.8131437236196517</v>
      </c>
      <c r="M75">
        <f t="shared" si="39"/>
        <v>355.0891513313371</v>
      </c>
      <c r="N75">
        <f t="shared" si="40"/>
        <v>4031.976368579348</v>
      </c>
      <c r="O75">
        <f t="shared" si="41"/>
        <v>0.9945815097626058</v>
      </c>
      <c r="P75">
        <f t="shared" si="42"/>
        <v>355.0880145747499</v>
      </c>
      <c r="Q75">
        <f t="shared" si="43"/>
        <v>23.437964420881034</v>
      </c>
      <c r="R75">
        <f t="shared" si="44"/>
        <v>23.438743547999888</v>
      </c>
      <c r="S75">
        <f t="shared" si="45"/>
        <v>-4.508422725077653</v>
      </c>
      <c r="T75">
        <f t="shared" si="46"/>
        <v>-1.9518175412160068</v>
      </c>
      <c r="U75">
        <f t="shared" si="47"/>
        <v>0.043032461451296064</v>
      </c>
      <c r="V75">
        <f t="shared" si="48"/>
        <v>-8.848150420295738</v>
      </c>
      <c r="W75">
        <f t="shared" si="49"/>
        <v>89.4495855314243</v>
      </c>
      <c r="X75" s="7">
        <f t="shared" si="50"/>
        <v>0.5061445489029831</v>
      </c>
      <c r="Y75" s="7">
        <f t="shared" si="51"/>
        <v>0.25767347798236007</v>
      </c>
      <c r="Z75" s="7">
        <f t="shared" si="52"/>
        <v>0.7546156198236063</v>
      </c>
      <c r="AA75">
        <f t="shared" si="53"/>
        <v>715.5966842513944</v>
      </c>
      <c r="AB75">
        <f t="shared" si="54"/>
        <v>711.1518495797043</v>
      </c>
      <c r="AC75">
        <f t="shared" si="55"/>
        <v>-2.212037605073931</v>
      </c>
      <c r="AD75">
        <f t="shared" si="30"/>
        <v>42.0006905938238</v>
      </c>
      <c r="AE75">
        <f t="shared" si="56"/>
        <v>47.9993094061762</v>
      </c>
      <c r="AF75">
        <f t="shared" si="57"/>
        <v>0.0145176920679005</v>
      </c>
      <c r="AG75">
        <f t="shared" si="58"/>
        <v>48.0138270982441</v>
      </c>
      <c r="AH75">
        <f t="shared" si="31"/>
        <v>176.69511224391408</v>
      </c>
    </row>
    <row r="76" spans="4:34" ht="15">
      <c r="D76" s="1">
        <f t="shared" si="59"/>
        <v>40253</v>
      </c>
      <c r="E76" s="7">
        <f t="shared" si="32"/>
        <v>0.5</v>
      </c>
      <c r="F76" s="2">
        <f t="shared" si="33"/>
        <v>2455272.2916666665</v>
      </c>
      <c r="G76" s="3">
        <f t="shared" si="34"/>
        <v>0.1020476842345383</v>
      </c>
      <c r="I76">
        <f t="shared" si="35"/>
        <v>354.26165496957583</v>
      </c>
      <c r="J76">
        <f t="shared" si="36"/>
        <v>4031.148825136594</v>
      </c>
      <c r="K76">
        <f t="shared" si="37"/>
        <v>0.01670434290207826</v>
      </c>
      <c r="L76">
        <f t="shared" si="38"/>
        <v>1.8235007349440207</v>
      </c>
      <c r="M76">
        <f t="shared" si="39"/>
        <v>356.0851557045199</v>
      </c>
      <c r="N76">
        <f t="shared" si="40"/>
        <v>4032.972325871538</v>
      </c>
      <c r="O76">
        <f t="shared" si="41"/>
        <v>0.9948555548022805</v>
      </c>
      <c r="P76">
        <f t="shared" si="42"/>
        <v>356.0840202905175</v>
      </c>
      <c r="Q76">
        <f t="shared" si="43"/>
        <v>23.43796406484587</v>
      </c>
      <c r="R76">
        <f t="shared" si="44"/>
        <v>23.438740937875288</v>
      </c>
      <c r="S76">
        <f t="shared" si="45"/>
        <v>-3.5937408067978605</v>
      </c>
      <c r="T76">
        <f t="shared" si="46"/>
        <v>-1.55663184006241</v>
      </c>
      <c r="U76">
        <f t="shared" si="47"/>
        <v>0.043032451594528856</v>
      </c>
      <c r="V76">
        <f t="shared" si="48"/>
        <v>-8.563280199629054</v>
      </c>
      <c r="W76">
        <f t="shared" si="49"/>
        <v>89.7812761926208</v>
      </c>
      <c r="X76" s="7">
        <f t="shared" si="50"/>
        <v>0.5059467223608536</v>
      </c>
      <c r="Y76" s="7">
        <f t="shared" si="51"/>
        <v>0.2565542884924625</v>
      </c>
      <c r="Z76" s="7">
        <f t="shared" si="52"/>
        <v>0.7553391562292446</v>
      </c>
      <c r="AA76">
        <f t="shared" si="53"/>
        <v>718.2502095409664</v>
      </c>
      <c r="AB76">
        <f t="shared" si="54"/>
        <v>711.436719800371</v>
      </c>
      <c r="AC76">
        <f t="shared" si="55"/>
        <v>-2.140820049907262</v>
      </c>
      <c r="AD76">
        <f t="shared" si="30"/>
        <v>41.60277468611333</v>
      </c>
      <c r="AE76">
        <f t="shared" si="56"/>
        <v>48.39722531388667</v>
      </c>
      <c r="AF76">
        <f t="shared" si="57"/>
        <v>0.014316574725647228</v>
      </c>
      <c r="AG76">
        <f t="shared" si="58"/>
        <v>48.41154188861232</v>
      </c>
      <c r="AH76">
        <f t="shared" si="31"/>
        <v>176.77592959089566</v>
      </c>
    </row>
    <row r="77" spans="4:34" ht="15">
      <c r="D77" s="1">
        <f t="shared" si="59"/>
        <v>40254</v>
      </c>
      <c r="E77" s="7">
        <f t="shared" si="32"/>
        <v>0.5</v>
      </c>
      <c r="F77" s="2">
        <f t="shared" si="33"/>
        <v>2455273.2916666665</v>
      </c>
      <c r="G77" s="3">
        <f t="shared" si="34"/>
        <v>0.10207506274240963</v>
      </c>
      <c r="I77">
        <f t="shared" si="35"/>
        <v>355.24730233143464</v>
      </c>
      <c r="J77">
        <f t="shared" si="36"/>
        <v>4032.13442541746</v>
      </c>
      <c r="K77">
        <f t="shared" si="37"/>
        <v>0.01670434175045985</v>
      </c>
      <c r="L77">
        <f t="shared" si="38"/>
        <v>1.8333077000138642</v>
      </c>
      <c r="M77">
        <f t="shared" si="39"/>
        <v>357.0806100314485</v>
      </c>
      <c r="N77">
        <f t="shared" si="40"/>
        <v>4033.967733117474</v>
      </c>
      <c r="O77">
        <f t="shared" si="41"/>
        <v>0.9951310622446607</v>
      </c>
      <c r="P77">
        <f t="shared" si="42"/>
        <v>357.0794759561406</v>
      </c>
      <c r="Q77">
        <f t="shared" si="43"/>
        <v>23.437963708810706</v>
      </c>
      <c r="R77">
        <f t="shared" si="44"/>
        <v>23.438738327087105</v>
      </c>
      <c r="S77">
        <f t="shared" si="45"/>
        <v>-2.6799067069196596</v>
      </c>
      <c r="T77">
        <f t="shared" si="46"/>
        <v>-1.1612684104591369</v>
      </c>
      <c r="U77">
        <f t="shared" si="47"/>
        <v>0.043032441735256936</v>
      </c>
      <c r="V77">
        <f t="shared" si="48"/>
        <v>-8.275131202640248</v>
      </c>
      <c r="W77">
        <f t="shared" si="49"/>
        <v>90.11303607180919</v>
      </c>
      <c r="X77" s="7">
        <f t="shared" si="50"/>
        <v>0.5057466188907225</v>
      </c>
      <c r="Y77" s="7">
        <f t="shared" si="51"/>
        <v>0.25543262980236364</v>
      </c>
      <c r="Z77" s="7">
        <f t="shared" si="52"/>
        <v>0.7560606079790814</v>
      </c>
      <c r="AA77">
        <f t="shared" si="53"/>
        <v>720.9042885744735</v>
      </c>
      <c r="AB77">
        <f t="shared" si="54"/>
        <v>711.7248687973597</v>
      </c>
      <c r="AC77">
        <f t="shared" si="55"/>
        <v>-2.068782800660074</v>
      </c>
      <c r="AD77">
        <f t="shared" si="30"/>
        <v>41.20470556686209</v>
      </c>
      <c r="AE77">
        <f t="shared" si="56"/>
        <v>48.79529443313791</v>
      </c>
      <c r="AF77">
        <f t="shared" si="57"/>
        <v>0.014117830781081692</v>
      </c>
      <c r="AG77">
        <f t="shared" si="58"/>
        <v>48.80941226391899</v>
      </c>
      <c r="AH77">
        <f t="shared" si="31"/>
        <v>176.85929332042485</v>
      </c>
    </row>
    <row r="78" spans="4:34" ht="15">
      <c r="D78" s="1">
        <f t="shared" si="59"/>
        <v>40255</v>
      </c>
      <c r="E78" s="7">
        <f t="shared" si="32"/>
        <v>0.5</v>
      </c>
      <c r="F78" s="2">
        <f t="shared" si="33"/>
        <v>2455274.2916666665</v>
      </c>
      <c r="G78" s="3">
        <f t="shared" si="34"/>
        <v>0.10210244125028094</v>
      </c>
      <c r="I78">
        <f t="shared" si="35"/>
        <v>356.23294969329345</v>
      </c>
      <c r="J78">
        <f t="shared" si="36"/>
        <v>4033.1200256983257</v>
      </c>
      <c r="K78">
        <f t="shared" si="37"/>
        <v>0.016704340598841252</v>
      </c>
      <c r="L78">
        <f t="shared" si="38"/>
        <v>1.842562235088452</v>
      </c>
      <c r="M78">
        <f t="shared" si="39"/>
        <v>358.0755119283819</v>
      </c>
      <c r="N78">
        <f t="shared" si="40"/>
        <v>4034.962587933414</v>
      </c>
      <c r="O78">
        <f t="shared" si="41"/>
        <v>0.995407948150014</v>
      </c>
      <c r="P78">
        <f t="shared" si="42"/>
        <v>358.07437918787684</v>
      </c>
      <c r="Q78">
        <f t="shared" si="43"/>
        <v>23.43796335277554</v>
      </c>
      <c r="R78">
        <f t="shared" si="44"/>
        <v>23.438735715637254</v>
      </c>
      <c r="S78">
        <f t="shared" si="45"/>
        <v>-1.7668352117553185</v>
      </c>
      <c r="T78">
        <f t="shared" si="46"/>
        <v>-0.7658294620882091</v>
      </c>
      <c r="U78">
        <f t="shared" si="47"/>
        <v>0.04303243187348757</v>
      </c>
      <c r="V78">
        <f t="shared" si="48"/>
        <v>-7.984045756195277</v>
      </c>
      <c r="W78">
        <f t="shared" si="49"/>
        <v>90.44482208251695</v>
      </c>
      <c r="X78" s="7">
        <f t="shared" si="50"/>
        <v>0.50554447621958</v>
      </c>
      <c r="Y78" s="7">
        <f t="shared" si="51"/>
        <v>0.25430885932369957</v>
      </c>
      <c r="Z78" s="7">
        <f t="shared" si="52"/>
        <v>0.7567800931154605</v>
      </c>
      <c r="AA78">
        <f t="shared" si="53"/>
        <v>723.5585766601356</v>
      </c>
      <c r="AB78">
        <f t="shared" si="54"/>
        <v>712.0159542438047</v>
      </c>
      <c r="AC78">
        <f t="shared" si="55"/>
        <v>-1.9960114390488286</v>
      </c>
      <c r="AD78">
        <f t="shared" si="30"/>
        <v>40.80659310319409</v>
      </c>
      <c r="AE78">
        <f t="shared" si="56"/>
        <v>49.19340689680591</v>
      </c>
      <c r="AF78">
        <f t="shared" si="57"/>
        <v>0.013921453745292306</v>
      </c>
      <c r="AG78">
        <f t="shared" si="58"/>
        <v>49.2073283505512</v>
      </c>
      <c r="AH78">
        <f t="shared" si="31"/>
        <v>176.94513901661287</v>
      </c>
    </row>
    <row r="79" spans="4:34" ht="15">
      <c r="D79" s="1">
        <f t="shared" si="59"/>
        <v>40256</v>
      </c>
      <c r="E79" s="7">
        <f t="shared" si="32"/>
        <v>0.5</v>
      </c>
      <c r="F79" s="2">
        <f t="shared" si="33"/>
        <v>2455275.2916666665</v>
      </c>
      <c r="G79" s="3">
        <f t="shared" si="34"/>
        <v>0.10212981975815226</v>
      </c>
      <c r="I79">
        <f t="shared" si="35"/>
        <v>357.21859705515317</v>
      </c>
      <c r="J79">
        <f t="shared" si="36"/>
        <v>4034.105625979191</v>
      </c>
      <c r="K79">
        <f t="shared" si="37"/>
        <v>0.016704339447222466</v>
      </c>
      <c r="L79">
        <f t="shared" si="38"/>
        <v>1.8512621310695843</v>
      </c>
      <c r="M79">
        <f t="shared" si="39"/>
        <v>359.06985918622274</v>
      </c>
      <c r="N79">
        <f t="shared" si="40"/>
        <v>4035.9568881102605</v>
      </c>
      <c r="O79">
        <f t="shared" si="41"/>
        <v>0.9956861282983951</v>
      </c>
      <c r="P79">
        <f t="shared" si="42"/>
        <v>359.0687277766279</v>
      </c>
      <c r="Q79">
        <f t="shared" si="43"/>
        <v>23.437962996740374</v>
      </c>
      <c r="R79">
        <f t="shared" si="44"/>
        <v>23.43873310352767</v>
      </c>
      <c r="S79">
        <f t="shared" si="45"/>
        <v>-0.8544410720304891</v>
      </c>
      <c r="T79">
        <f t="shared" si="46"/>
        <v>-0.3704167652658337</v>
      </c>
      <c r="U79">
        <f t="shared" si="47"/>
        <v>0.04303242200922802</v>
      </c>
      <c r="V79">
        <f t="shared" si="48"/>
        <v>-7.690365520395975</v>
      </c>
      <c r="W79">
        <f t="shared" si="49"/>
        <v>90.77659156571403</v>
      </c>
      <c r="X79" s="7">
        <f t="shared" si="50"/>
        <v>0.5053405316113861</v>
      </c>
      <c r="Y79" s="7">
        <f t="shared" si="51"/>
        <v>0.2531833328177361</v>
      </c>
      <c r="Z79" s="7">
        <f t="shared" si="52"/>
        <v>0.7574977304050362</v>
      </c>
      <c r="AA79">
        <f t="shared" si="53"/>
        <v>726.2127325257122</v>
      </c>
      <c r="AB79">
        <f t="shared" si="54"/>
        <v>712.309634479604</v>
      </c>
      <c r="AC79">
        <f t="shared" si="55"/>
        <v>-1.9225913800989929</v>
      </c>
      <c r="AD79">
        <f t="shared" si="30"/>
        <v>40.408546505069644</v>
      </c>
      <c r="AE79">
        <f t="shared" si="56"/>
        <v>49.591453494930356</v>
      </c>
      <c r="AF79">
        <f t="shared" si="57"/>
        <v>0.013727436087107834</v>
      </c>
      <c r="AG79">
        <f t="shared" si="58"/>
        <v>49.605180931017465</v>
      </c>
      <c r="AH79">
        <f t="shared" si="31"/>
        <v>177.03339986976516</v>
      </c>
    </row>
    <row r="80" spans="4:34" ht="15">
      <c r="D80" s="1">
        <f t="shared" si="59"/>
        <v>40257</v>
      </c>
      <c r="E80" s="7">
        <f t="shared" si="32"/>
        <v>0.5</v>
      </c>
      <c r="F80" s="2">
        <f t="shared" si="33"/>
        <v>2455276.2916666665</v>
      </c>
      <c r="G80" s="3">
        <f t="shared" si="34"/>
        <v>0.10215719826602358</v>
      </c>
      <c r="I80">
        <f t="shared" si="35"/>
        <v>358.2042444170138</v>
      </c>
      <c r="J80">
        <f t="shared" si="36"/>
        <v>4035.0912262600564</v>
      </c>
      <c r="K80">
        <f t="shared" si="37"/>
        <v>0.01670433829560349</v>
      </c>
      <c r="L80">
        <f t="shared" si="38"/>
        <v>1.8594053534876438</v>
      </c>
      <c r="M80">
        <f t="shared" si="39"/>
        <v>360.06364977050146</v>
      </c>
      <c r="N80">
        <f t="shared" si="40"/>
        <v>4036.950631613544</v>
      </c>
      <c r="O80">
        <f t="shared" si="41"/>
        <v>0.9959655182170544</v>
      </c>
      <c r="P80">
        <f t="shared" si="42"/>
        <v>360.06251968792293</v>
      </c>
      <c r="Q80">
        <f t="shared" si="43"/>
        <v>23.437962640705212</v>
      </c>
      <c r="R80">
        <f t="shared" si="44"/>
        <v>23.438730490760282</v>
      </c>
      <c r="S80">
        <f t="shared" si="45"/>
        <v>0.057360939128741344</v>
      </c>
      <c r="T80">
        <f t="shared" si="46"/>
        <v>0.024868338240887116</v>
      </c>
      <c r="U80">
        <f t="shared" si="47"/>
        <v>0.04303241214248559</v>
      </c>
      <c r="V80">
        <f t="shared" si="48"/>
        <v>-7.394431278880816</v>
      </c>
      <c r="W80">
        <f t="shared" si="49"/>
        <v>91.10830219665701</v>
      </c>
      <c r="X80" s="7">
        <f t="shared" si="50"/>
        <v>0.505135021721445</v>
      </c>
      <c r="Y80" s="7">
        <f t="shared" si="51"/>
        <v>0.25205640450850886</v>
      </c>
      <c r="Z80" s="7">
        <f t="shared" si="52"/>
        <v>0.7582136389343811</v>
      </c>
      <c r="AA80">
        <f t="shared" si="53"/>
        <v>728.8664175732561</v>
      </c>
      <c r="AB80">
        <f t="shared" si="54"/>
        <v>712.6055687211192</v>
      </c>
      <c r="AC80">
        <f t="shared" si="55"/>
        <v>-1.8486078197202005</v>
      </c>
      <c r="AD80">
        <f t="shared" si="30"/>
        <v>40.01067431318151</v>
      </c>
      <c r="AE80">
        <f t="shared" si="56"/>
        <v>49.98932568681849</v>
      </c>
      <c r="AF80">
        <f t="shared" si="57"/>
        <v>0.013535769336565376</v>
      </c>
      <c r="AG80">
        <f t="shared" si="58"/>
        <v>50.00286145615505</v>
      </c>
      <c r="AH80">
        <f t="shared" si="31"/>
        <v>177.12400663546282</v>
      </c>
    </row>
    <row r="81" spans="4:34" ht="15">
      <c r="D81" s="1">
        <f t="shared" si="59"/>
        <v>40258</v>
      </c>
      <c r="E81" s="7">
        <f t="shared" si="32"/>
        <v>0.5</v>
      </c>
      <c r="F81" s="2">
        <f t="shared" si="33"/>
        <v>2455277.2916666665</v>
      </c>
      <c r="G81" s="3">
        <f t="shared" si="34"/>
        <v>0.1021845767738949</v>
      </c>
      <c r="I81">
        <f t="shared" si="35"/>
        <v>359.1898917788744</v>
      </c>
      <c r="J81">
        <f t="shared" si="36"/>
        <v>4036.0768265409206</v>
      </c>
      <c r="K81">
        <f t="shared" si="37"/>
        <v>0.01670433714398432</v>
      </c>
      <c r="L81">
        <f t="shared" si="38"/>
        <v>1.866990042425268</v>
      </c>
      <c r="M81">
        <f t="shared" si="39"/>
        <v>361.05688182129967</v>
      </c>
      <c r="N81">
        <f t="shared" si="40"/>
        <v>4037.943816583346</v>
      </c>
      <c r="O81">
        <f t="shared" si="41"/>
        <v>0.9962460332077563</v>
      </c>
      <c r="P81">
        <f t="shared" si="42"/>
        <v>361.0557530618425</v>
      </c>
      <c r="Q81">
        <f t="shared" si="43"/>
        <v>23.437962284670046</v>
      </c>
      <c r="R81">
        <f t="shared" si="44"/>
        <v>23.438727877337012</v>
      </c>
      <c r="S81">
        <f t="shared" si="45"/>
        <v>0.968655969046199</v>
      </c>
      <c r="T81">
        <f t="shared" si="46"/>
        <v>0.41992492407264465</v>
      </c>
      <c r="U81">
        <f t="shared" si="47"/>
        <v>0.043032402273267545</v>
      </c>
      <c r="V81">
        <f t="shared" si="48"/>
        <v>-7.096582738239281</v>
      </c>
      <c r="W81">
        <f t="shared" si="49"/>
        <v>91.43991189218639</v>
      </c>
      <c r="X81" s="7">
        <f t="shared" si="50"/>
        <v>0.5049281824571106</v>
      </c>
      <c r="Y81" s="7">
        <f t="shared" si="51"/>
        <v>0.2509284272010373</v>
      </c>
      <c r="Z81" s="7">
        <f t="shared" si="52"/>
        <v>0.7589279377131839</v>
      </c>
      <c r="AA81">
        <f t="shared" si="53"/>
        <v>731.5192951374911</v>
      </c>
      <c r="AB81">
        <f t="shared" si="54"/>
        <v>712.9034172617608</v>
      </c>
      <c r="AC81">
        <f t="shared" si="55"/>
        <v>-1.7741456845598123</v>
      </c>
      <c r="AD81">
        <f t="shared" si="30"/>
        <v>39.613084388000644</v>
      </c>
      <c r="AE81">
        <f t="shared" si="56"/>
        <v>50.386915611999356</v>
      </c>
      <c r="AF81">
        <f t="shared" si="57"/>
        <v>0.013346444182952317</v>
      </c>
      <c r="AG81">
        <f t="shared" si="58"/>
        <v>50.40026205618231</v>
      </c>
      <c r="AH81">
        <f t="shared" si="31"/>
        <v>177.21688758962773</v>
      </c>
    </row>
    <row r="82" spans="4:34" ht="15">
      <c r="D82" s="1">
        <f t="shared" si="59"/>
        <v>40259</v>
      </c>
      <c r="E82" s="7">
        <f t="shared" si="32"/>
        <v>0.5</v>
      </c>
      <c r="F82" s="2">
        <f t="shared" si="33"/>
        <v>2455278.2916666665</v>
      </c>
      <c r="G82" s="3">
        <f t="shared" si="34"/>
        <v>0.10221195528176623</v>
      </c>
      <c r="I82">
        <f t="shared" si="35"/>
        <v>0.17553914073550914</v>
      </c>
      <c r="J82">
        <f t="shared" si="36"/>
        <v>4037.0624268217857</v>
      </c>
      <c r="K82">
        <f t="shared" si="37"/>
        <v>0.016704335992364962</v>
      </c>
      <c r="L82">
        <f t="shared" si="38"/>
        <v>1.87401451237957</v>
      </c>
      <c r="M82">
        <f t="shared" si="39"/>
        <v>2.049553653115079</v>
      </c>
      <c r="N82">
        <f t="shared" si="40"/>
        <v>4038.9364413341655</v>
      </c>
      <c r="O82">
        <f t="shared" si="41"/>
        <v>0.9965275883739976</v>
      </c>
      <c r="P82">
        <f t="shared" si="42"/>
        <v>2.04842621288315</v>
      </c>
      <c r="Q82">
        <f t="shared" si="43"/>
        <v>23.43796192863488</v>
      </c>
      <c r="R82">
        <f t="shared" si="44"/>
        <v>23.438725263259787</v>
      </c>
      <c r="S82">
        <f t="shared" si="45"/>
        <v>1.8795290290828237</v>
      </c>
      <c r="T82">
        <f t="shared" si="46"/>
        <v>0.8146524738847185</v>
      </c>
      <c r="U82">
        <f t="shared" si="47"/>
        <v>0.04303239240158117</v>
      </c>
      <c r="V82">
        <f t="shared" si="48"/>
        <v>-6.797158335718697</v>
      </c>
      <c r="W82">
        <f t="shared" si="49"/>
        <v>91.77137871851393</v>
      </c>
      <c r="X82" s="7">
        <f t="shared" si="50"/>
        <v>0.504720248844249</v>
      </c>
      <c r="Y82" s="7">
        <f t="shared" si="51"/>
        <v>0.24979975240393262</v>
      </c>
      <c r="Z82" s="7">
        <f t="shared" si="52"/>
        <v>0.7596407452845655</v>
      </c>
      <c r="AA82">
        <f t="shared" si="53"/>
        <v>734.1710297481114</v>
      </c>
      <c r="AB82">
        <f t="shared" si="54"/>
        <v>713.2028416642813</v>
      </c>
      <c r="AC82">
        <f t="shared" si="55"/>
        <v>-1.6992895839296693</v>
      </c>
      <c r="AD82">
        <f t="shared" si="30"/>
        <v>39.215883899929054</v>
      </c>
      <c r="AE82">
        <f t="shared" si="56"/>
        <v>50.784116100070946</v>
      </c>
      <c r="AF82">
        <f t="shared" si="57"/>
        <v>0.013159450567606965</v>
      </c>
      <c r="AG82">
        <f t="shared" si="58"/>
        <v>50.79727555063855</v>
      </c>
      <c r="AH82">
        <f t="shared" si="31"/>
        <v>177.3119684796526</v>
      </c>
    </row>
    <row r="83" spans="4:34" ht="15">
      <c r="D83" s="1">
        <f t="shared" si="59"/>
        <v>40260</v>
      </c>
      <c r="E83" s="7">
        <f t="shared" si="32"/>
        <v>0.5</v>
      </c>
      <c r="F83" s="2">
        <f t="shared" si="33"/>
        <v>2455279.2916666665</v>
      </c>
      <c r="G83" s="3">
        <f t="shared" si="34"/>
        <v>0.10223933378963755</v>
      </c>
      <c r="I83">
        <f t="shared" si="35"/>
        <v>1.1611865025961379</v>
      </c>
      <c r="J83">
        <f t="shared" si="36"/>
        <v>4038.048027102651</v>
      </c>
      <c r="K83">
        <f t="shared" si="37"/>
        <v>0.016704334840745415</v>
      </c>
      <c r="L83">
        <f t="shared" si="38"/>
        <v>1.880477252063784</v>
      </c>
      <c r="M83">
        <f t="shared" si="39"/>
        <v>3.041663754659922</v>
      </c>
      <c r="N83">
        <f t="shared" si="40"/>
        <v>4039.9285043547147</v>
      </c>
      <c r="O83">
        <f t="shared" si="41"/>
        <v>0.9968100986481112</v>
      </c>
      <c r="P83">
        <f t="shared" si="42"/>
        <v>3.0405376297559936</v>
      </c>
      <c r="Q83">
        <f t="shared" si="43"/>
        <v>23.43796157259972</v>
      </c>
      <c r="R83">
        <f t="shared" si="44"/>
        <v>23.438722648530543</v>
      </c>
      <c r="S83">
        <f t="shared" si="45"/>
        <v>2.790064938852278</v>
      </c>
      <c r="T83">
        <f t="shared" si="46"/>
        <v>1.208950863769869</v>
      </c>
      <c r="U83">
        <f t="shared" si="47"/>
        <v>0.04303238252743375</v>
      </c>
      <c r="V83">
        <f t="shared" si="48"/>
        <v>-6.496495054371406</v>
      </c>
      <c r="W83">
        <f t="shared" si="49"/>
        <v>92.10266079953303</v>
      </c>
      <c r="X83" s="7">
        <f t="shared" si="50"/>
        <v>0.5045114548988691</v>
      </c>
      <c r="Y83" s="7">
        <f t="shared" si="51"/>
        <v>0.24867073045572172</v>
      </c>
      <c r="Z83" s="7">
        <f t="shared" si="52"/>
        <v>0.7603521793420163</v>
      </c>
      <c r="AA83">
        <f t="shared" si="53"/>
        <v>736.8212863962642</v>
      </c>
      <c r="AB83">
        <f t="shared" si="54"/>
        <v>713.5035049456286</v>
      </c>
      <c r="AC83">
        <f t="shared" si="55"/>
        <v>-1.6241237635928485</v>
      </c>
      <c r="AD83">
        <f t="shared" si="30"/>
        <v>38.81917932052132</v>
      </c>
      <c r="AE83">
        <f t="shared" si="56"/>
        <v>51.18082067947868</v>
      </c>
      <c r="AF83">
        <f t="shared" si="57"/>
        <v>0.012974777771666422</v>
      </c>
      <c r="AG83">
        <f t="shared" si="58"/>
        <v>51.193795457250346</v>
      </c>
      <c r="AH83">
        <f t="shared" si="31"/>
        <v>177.40917247174696</v>
      </c>
    </row>
    <row r="84" spans="4:34" ht="15">
      <c r="D84" s="1">
        <f t="shared" si="59"/>
        <v>40261</v>
      </c>
      <c r="E84" s="7">
        <f t="shared" si="32"/>
        <v>0.5</v>
      </c>
      <c r="F84" s="2">
        <f t="shared" si="33"/>
        <v>2455280.2916666665</v>
      </c>
      <c r="G84" s="3">
        <f t="shared" si="34"/>
        <v>0.10226671229750887</v>
      </c>
      <c r="I84">
        <f t="shared" si="35"/>
        <v>2.146833864458131</v>
      </c>
      <c r="J84">
        <f t="shared" si="36"/>
        <v>4039.0336273835146</v>
      </c>
      <c r="K84">
        <f t="shared" si="37"/>
        <v>0.01670433368912568</v>
      </c>
      <c r="L84">
        <f t="shared" si="38"/>
        <v>1.8863769241494186</v>
      </c>
      <c r="M84">
        <f t="shared" si="39"/>
        <v>4.0332107886075494</v>
      </c>
      <c r="N84">
        <f t="shared" si="40"/>
        <v>4040.920004307664</v>
      </c>
      <c r="O84">
        <f t="shared" si="41"/>
        <v>0.9970934788182523</v>
      </c>
      <c r="P84">
        <f t="shared" si="42"/>
        <v>4.032085975133261</v>
      </c>
      <c r="Q84">
        <f t="shared" si="43"/>
        <v>23.437961216564553</v>
      </c>
      <c r="R84">
        <f t="shared" si="44"/>
        <v>23.4387200331512</v>
      </c>
      <c r="S84">
        <f t="shared" si="45"/>
        <v>3.7003482709777225</v>
      </c>
      <c r="T84">
        <f t="shared" si="46"/>
        <v>1.6027203525731013</v>
      </c>
      <c r="U84">
        <f t="shared" si="47"/>
        <v>0.04303237265083255</v>
      </c>
      <c r="V84">
        <f t="shared" si="48"/>
        <v>-6.1949282447559035</v>
      </c>
      <c r="W84">
        <f t="shared" si="49"/>
        <v>92.4337162256903</v>
      </c>
      <c r="X84" s="7">
        <f t="shared" si="50"/>
        <v>0.5043020335033026</v>
      </c>
      <c r="Y84" s="7">
        <f t="shared" si="51"/>
        <v>0.24754171065416283</v>
      </c>
      <c r="Z84" s="7">
        <f t="shared" si="52"/>
        <v>0.7610623563524422</v>
      </c>
      <c r="AA84">
        <f t="shared" si="53"/>
        <v>739.4697298055224</v>
      </c>
      <c r="AB84">
        <f t="shared" si="54"/>
        <v>713.8050717552441</v>
      </c>
      <c r="AC84">
        <f t="shared" si="55"/>
        <v>-1.5487320611889857</v>
      </c>
      <c r="AD84">
        <f t="shared" si="30"/>
        <v>38.423076414728264</v>
      </c>
      <c r="AE84">
        <f t="shared" si="56"/>
        <v>51.576923585271736</v>
      </c>
      <c r="AF84">
        <f t="shared" si="57"/>
        <v>0.01279241449894769</v>
      </c>
      <c r="AG84">
        <f t="shared" si="58"/>
        <v>51.58971599977068</v>
      </c>
      <c r="AH84">
        <f t="shared" si="31"/>
        <v>177.50842009465623</v>
      </c>
    </row>
    <row r="85" spans="4:34" ht="15">
      <c r="D85" s="1">
        <f t="shared" si="59"/>
        <v>40262</v>
      </c>
      <c r="E85" s="7">
        <f t="shared" si="32"/>
        <v>0.5</v>
      </c>
      <c r="F85" s="2">
        <f t="shared" si="33"/>
        <v>2455281.2916666665</v>
      </c>
      <c r="G85" s="3">
        <f t="shared" si="34"/>
        <v>0.10229409080538018</v>
      </c>
      <c r="I85">
        <f t="shared" si="35"/>
        <v>3.132481226320124</v>
      </c>
      <c r="J85">
        <f t="shared" si="36"/>
        <v>4040.0192276643784</v>
      </c>
      <c r="K85">
        <f t="shared" si="37"/>
        <v>0.01670433253750575</v>
      </c>
      <c r="L85">
        <f t="shared" si="38"/>
        <v>1.8917123649498875</v>
      </c>
      <c r="M85">
        <f t="shared" si="39"/>
        <v>5.024193591270011</v>
      </c>
      <c r="N85">
        <f t="shared" si="40"/>
        <v>4041.9109400293282</v>
      </c>
      <c r="O85">
        <f t="shared" si="41"/>
        <v>0.997377643555253</v>
      </c>
      <c r="P85">
        <f t="shared" si="42"/>
        <v>5.023070085325881</v>
      </c>
      <c r="Q85">
        <f t="shared" si="43"/>
        <v>23.437960860529387</v>
      </c>
      <c r="R85">
        <f t="shared" si="44"/>
        <v>23.438717417123694</v>
      </c>
      <c r="S85">
        <f t="shared" si="45"/>
        <v>4.610463296274506</v>
      </c>
      <c r="T85">
        <f t="shared" si="46"/>
        <v>1.9958615701604676</v>
      </c>
      <c r="U85">
        <f t="shared" si="47"/>
        <v>0.043032362771784904</v>
      </c>
      <c r="V85">
        <f t="shared" si="48"/>
        <v>-5.892791452293836</v>
      </c>
      <c r="W85">
        <f t="shared" si="49"/>
        <v>92.76450296344541</v>
      </c>
      <c r="X85" s="7">
        <f t="shared" si="50"/>
        <v>0.5040922162863151</v>
      </c>
      <c r="Y85" s="7">
        <f t="shared" si="51"/>
        <v>0.24641304138785564</v>
      </c>
      <c r="Z85" s="7">
        <f t="shared" si="52"/>
        <v>0.7617713911847745</v>
      </c>
      <c r="AA85">
        <f t="shared" si="53"/>
        <v>742.1160237075633</v>
      </c>
      <c r="AB85">
        <f t="shared" si="54"/>
        <v>714.1072085477061</v>
      </c>
      <c r="AC85">
        <f t="shared" si="55"/>
        <v>-1.473197863073466</v>
      </c>
      <c r="AD85">
        <f t="shared" si="30"/>
        <v>38.02768023413047</v>
      </c>
      <c r="AE85">
        <f t="shared" si="56"/>
        <v>51.97231976586953</v>
      </c>
      <c r="AF85">
        <f t="shared" si="57"/>
        <v>0.012612348954154346</v>
      </c>
      <c r="AG85">
        <f t="shared" si="58"/>
        <v>51.984932114823685</v>
      </c>
      <c r="AH85">
        <f t="shared" si="31"/>
        <v>177.60962917996778</v>
      </c>
    </row>
    <row r="86" spans="4:34" ht="15">
      <c r="D86" s="1">
        <f t="shared" si="59"/>
        <v>40263</v>
      </c>
      <c r="E86" s="7">
        <f t="shared" si="32"/>
        <v>0.5</v>
      </c>
      <c r="F86" s="2">
        <f t="shared" si="33"/>
        <v>2455282.2916666665</v>
      </c>
      <c r="G86" s="3">
        <f t="shared" si="34"/>
        <v>0.1023214693132515</v>
      </c>
      <c r="I86">
        <f t="shared" si="35"/>
        <v>4.118128588183481</v>
      </c>
      <c r="J86">
        <f t="shared" si="36"/>
        <v>4041.0048279452426</v>
      </c>
      <c r="K86">
        <f t="shared" si="37"/>
        <v>0.016704331385885632</v>
      </c>
      <c r="L86">
        <f t="shared" si="38"/>
        <v>1.8964825840465658</v>
      </c>
      <c r="M86">
        <f t="shared" si="39"/>
        <v>6.014611172230047</v>
      </c>
      <c r="N86">
        <f t="shared" si="40"/>
        <v>4042.9013105292893</v>
      </c>
      <c r="O86">
        <f t="shared" si="41"/>
        <v>0.9976625074393382</v>
      </c>
      <c r="P86">
        <f t="shared" si="42"/>
        <v>6.013488969915477</v>
      </c>
      <c r="Q86">
        <f t="shared" si="43"/>
        <v>23.437960504494225</v>
      </c>
      <c r="R86">
        <f t="shared" si="44"/>
        <v>23.438714800449958</v>
      </c>
      <c r="S86">
        <f t="shared" si="45"/>
        <v>5.52049392928226</v>
      </c>
      <c r="T86">
        <f t="shared" si="46"/>
        <v>2.3882755057192466</v>
      </c>
      <c r="U86">
        <f t="shared" si="47"/>
        <v>0.04303235289029807</v>
      </c>
      <c r="V86">
        <f t="shared" si="48"/>
        <v>-5.590416249356825</v>
      </c>
      <c r="W86">
        <f t="shared" si="49"/>
        <v>93.0949787653606</v>
      </c>
      <c r="X86" s="7">
        <f t="shared" si="50"/>
        <v>0.5038822335064979</v>
      </c>
      <c r="Y86" s="7">
        <f t="shared" si="51"/>
        <v>0.24528507026938512</v>
      </c>
      <c r="Z86" s="7">
        <f t="shared" si="52"/>
        <v>0.7624793967436106</v>
      </c>
      <c r="AA86">
        <f t="shared" si="53"/>
        <v>744.7598301228848</v>
      </c>
      <c r="AB86">
        <f t="shared" si="54"/>
        <v>714.4095837506432</v>
      </c>
      <c r="AC86">
        <f t="shared" si="55"/>
        <v>-1.3976040623392123</v>
      </c>
      <c r="AD86">
        <f t="shared" si="30"/>
        <v>37.63309511111509</v>
      </c>
      <c r="AE86">
        <f t="shared" si="56"/>
        <v>52.36690488888491</v>
      </c>
      <c r="AF86">
        <f t="shared" si="57"/>
        <v>0.012434568916592996</v>
      </c>
      <c r="AG86">
        <f t="shared" si="58"/>
        <v>52.37933945780151</v>
      </c>
      <c r="AH86">
        <f t="shared" si="31"/>
        <v>177.71271479922723</v>
      </c>
    </row>
    <row r="87" spans="4:34" ht="15">
      <c r="D87" s="1">
        <f t="shared" si="59"/>
        <v>40264</v>
      </c>
      <c r="E87" s="7">
        <f t="shared" si="32"/>
        <v>0.5</v>
      </c>
      <c r="F87" s="2">
        <f t="shared" si="33"/>
        <v>2455283.2916666665</v>
      </c>
      <c r="G87" s="3">
        <f t="shared" si="34"/>
        <v>0.10234884782112283</v>
      </c>
      <c r="I87">
        <f t="shared" si="35"/>
        <v>5.103775950046838</v>
      </c>
      <c r="J87">
        <f t="shared" si="36"/>
        <v>4041.990428226106</v>
      </c>
      <c r="K87">
        <f t="shared" si="37"/>
        <v>0.016704330234265326</v>
      </c>
      <c r="L87">
        <f t="shared" si="38"/>
        <v>1.9006867638583924</v>
      </c>
      <c r="M87">
        <f t="shared" si="39"/>
        <v>7.00446271390523</v>
      </c>
      <c r="N87">
        <f t="shared" si="40"/>
        <v>4043.891114989964</v>
      </c>
      <c r="O87">
        <f t="shared" si="41"/>
        <v>0.9979479849866902</v>
      </c>
      <c r="P87">
        <f t="shared" si="42"/>
        <v>7.003341811318511</v>
      </c>
      <c r="Q87">
        <f t="shared" si="43"/>
        <v>23.43796014845906</v>
      </c>
      <c r="R87">
        <f t="shared" si="44"/>
        <v>23.438712183131912</v>
      </c>
      <c r="S87">
        <f t="shared" si="45"/>
        <v>6.4305236740297484</v>
      </c>
      <c r="T87">
        <f t="shared" si="46"/>
        <v>2.77986349614781</v>
      </c>
      <c r="U87">
        <f t="shared" si="47"/>
        <v>0.04303234300637934</v>
      </c>
      <c r="V87">
        <f t="shared" si="48"/>
        <v>-5.288132071164018</v>
      </c>
      <c r="W87">
        <f t="shared" si="49"/>
        <v>93.42510108084686</v>
      </c>
      <c r="X87" s="7">
        <f t="shared" si="50"/>
        <v>0.5036723139383084</v>
      </c>
      <c r="Y87" s="7">
        <f t="shared" si="51"/>
        <v>0.24415814426928928</v>
      </c>
      <c r="Z87" s="7">
        <f t="shared" si="52"/>
        <v>0.7631864836073273</v>
      </c>
      <c r="AA87">
        <f t="shared" si="53"/>
        <v>747.4008086467749</v>
      </c>
      <c r="AB87">
        <f t="shared" si="54"/>
        <v>714.711867928836</v>
      </c>
      <c r="AC87">
        <f t="shared" si="55"/>
        <v>-1.322033017791</v>
      </c>
      <c r="AD87">
        <f t="shared" si="30"/>
        <v>37.23942465396917</v>
      </c>
      <c r="AE87">
        <f t="shared" si="56"/>
        <v>52.76057534603083</v>
      </c>
      <c r="AF87">
        <f t="shared" si="57"/>
        <v>0.01225906180959116</v>
      </c>
      <c r="AG87">
        <f t="shared" si="58"/>
        <v>52.77283440784043</v>
      </c>
      <c r="AH87">
        <f t="shared" si="31"/>
        <v>177.81758919814854</v>
      </c>
    </row>
    <row r="88" spans="4:34" ht="15">
      <c r="D88" s="1">
        <f t="shared" si="59"/>
        <v>40265</v>
      </c>
      <c r="E88" s="7">
        <f t="shared" si="32"/>
        <v>0.5</v>
      </c>
      <c r="F88" s="2">
        <f t="shared" si="33"/>
        <v>2455284.2916666665</v>
      </c>
      <c r="G88" s="3">
        <f t="shared" si="34"/>
        <v>0.10237622632899415</v>
      </c>
      <c r="I88">
        <f t="shared" si="35"/>
        <v>6.08942331191065</v>
      </c>
      <c r="J88">
        <f t="shared" si="36"/>
        <v>4042.976028506969</v>
      </c>
      <c r="K88">
        <f t="shared" si="37"/>
        <v>0.01670432908264483</v>
      </c>
      <c r="L88">
        <f t="shared" si="38"/>
        <v>1.9043242591560934</v>
      </c>
      <c r="M88">
        <f t="shared" si="39"/>
        <v>7.993747571066743</v>
      </c>
      <c r="N88">
        <f t="shared" si="40"/>
        <v>4044.8803527661253</v>
      </c>
      <c r="O88">
        <f t="shared" si="41"/>
        <v>0.9982339906758623</v>
      </c>
      <c r="P88">
        <f t="shared" si="42"/>
        <v>7.992627964305052</v>
      </c>
      <c r="Q88">
        <f t="shared" si="43"/>
        <v>23.437959792423893</v>
      </c>
      <c r="R88">
        <f t="shared" si="44"/>
        <v>23.4387095651715</v>
      </c>
      <c r="S88">
        <f t="shared" si="45"/>
        <v>7.340635569959069</v>
      </c>
      <c r="T88">
        <f t="shared" si="46"/>
        <v>3.1705272146104564</v>
      </c>
      <c r="U88">
        <f t="shared" si="47"/>
        <v>0.04303233312003603</v>
      </c>
      <c r="V88">
        <f t="shared" si="48"/>
        <v>-4.986266054554658</v>
      </c>
      <c r="W88">
        <f t="shared" si="49"/>
        <v>93.75482696761074</v>
      </c>
      <c r="X88" s="7">
        <f t="shared" si="50"/>
        <v>0.5034626847601074</v>
      </c>
      <c r="Y88" s="7">
        <f t="shared" si="51"/>
        <v>0.2430326098500775</v>
      </c>
      <c r="Z88" s="7">
        <f t="shared" si="52"/>
        <v>0.763892759670137</v>
      </c>
      <c r="AA88">
        <f t="shared" si="53"/>
        <v>750.0386157408859</v>
      </c>
      <c r="AB88">
        <f t="shared" si="54"/>
        <v>715.0137339454453</v>
      </c>
      <c r="AC88">
        <f t="shared" si="55"/>
        <v>-1.246566513638669</v>
      </c>
      <c r="AD88">
        <f t="shared" si="30"/>
        <v>36.84677174284819</v>
      </c>
      <c r="AE88">
        <f t="shared" si="56"/>
        <v>53.15322825715181</v>
      </c>
      <c r="AF88">
        <f t="shared" si="57"/>
        <v>0.012085814765798043</v>
      </c>
      <c r="AG88">
        <f t="shared" si="58"/>
        <v>53.16531407191761</v>
      </c>
      <c r="AH88">
        <f t="shared" si="31"/>
        <v>177.9241617282173</v>
      </c>
    </row>
    <row r="89" spans="4:34" ht="15">
      <c r="D89" s="1">
        <f t="shared" si="59"/>
        <v>40266</v>
      </c>
      <c r="E89" s="7">
        <f t="shared" si="32"/>
        <v>0.5</v>
      </c>
      <c r="F89" s="2">
        <f t="shared" si="33"/>
        <v>2455285.2916666665</v>
      </c>
      <c r="G89" s="3">
        <f t="shared" si="34"/>
        <v>0.10240360483686547</v>
      </c>
      <c r="I89">
        <f t="shared" si="35"/>
        <v>7.075070673774917</v>
      </c>
      <c r="J89">
        <f t="shared" si="36"/>
        <v>4043.961628787833</v>
      </c>
      <c r="K89">
        <f t="shared" si="37"/>
        <v>0.01670432793102414</v>
      </c>
      <c r="L89">
        <f t="shared" si="38"/>
        <v>1.9073945965219787</v>
      </c>
      <c r="M89">
        <f t="shared" si="39"/>
        <v>8.982465270296895</v>
      </c>
      <c r="N89">
        <f t="shared" si="40"/>
        <v>4045.869023384355</v>
      </c>
      <c r="O89">
        <f t="shared" si="41"/>
        <v>0.9985204389740213</v>
      </c>
      <c r="P89">
        <f t="shared" si="42"/>
        <v>8.981346955456305</v>
      </c>
      <c r="Q89">
        <f t="shared" si="43"/>
        <v>23.43795943638873</v>
      </c>
      <c r="R89">
        <f t="shared" si="44"/>
        <v>23.438706946570647</v>
      </c>
      <c r="S89">
        <f t="shared" si="45"/>
        <v>8.250912137903091</v>
      </c>
      <c r="T89">
        <f t="shared" si="46"/>
        <v>3.5601686593164588</v>
      </c>
      <c r="U89">
        <f t="shared" si="47"/>
        <v>0.04303232323127541</v>
      </c>
      <c r="V89">
        <f t="shared" si="48"/>
        <v>-4.685142878716484</v>
      </c>
      <c r="W89">
        <f t="shared" si="49"/>
        <v>94.08411300383587</v>
      </c>
      <c r="X89" s="7">
        <f t="shared" si="50"/>
        <v>0.5032535714435531</v>
      </c>
      <c r="Y89" s="7">
        <f t="shared" si="51"/>
        <v>0.24190881309956455</v>
      </c>
      <c r="Z89" s="7">
        <f t="shared" si="52"/>
        <v>0.7645983297875416</v>
      </c>
      <c r="AA89">
        <f t="shared" si="53"/>
        <v>752.6729040306869</v>
      </c>
      <c r="AB89">
        <f t="shared" si="54"/>
        <v>715.3148571212835</v>
      </c>
      <c r="AC89">
        <f t="shared" si="55"/>
        <v>-1.1712857196791333</v>
      </c>
      <c r="AD89">
        <f t="shared" si="30"/>
        <v>36.4552385265958</v>
      </c>
      <c r="AE89">
        <f t="shared" si="56"/>
        <v>53.5447614734042</v>
      </c>
      <c r="AF89">
        <f t="shared" si="57"/>
        <v>0.011914814688554232</v>
      </c>
      <c r="AG89">
        <f t="shared" si="58"/>
        <v>53.55667628809275</v>
      </c>
      <c r="AH89">
        <f t="shared" si="31"/>
        <v>178.0323387760286</v>
      </c>
    </row>
    <row r="90" spans="4:34" ht="15">
      <c r="D90" s="1">
        <f t="shared" si="59"/>
        <v>40267</v>
      </c>
      <c r="E90" s="7">
        <f t="shared" si="32"/>
        <v>0.5</v>
      </c>
      <c r="F90" s="2">
        <f t="shared" si="33"/>
        <v>2455286.2916666665</v>
      </c>
      <c r="G90" s="3">
        <f t="shared" si="34"/>
        <v>0.1024309833447368</v>
      </c>
      <c r="I90">
        <f t="shared" si="35"/>
        <v>8.060718035639638</v>
      </c>
      <c r="J90">
        <f t="shared" si="36"/>
        <v>4044.9472290686954</v>
      </c>
      <c r="K90">
        <f t="shared" si="37"/>
        <v>0.016704326779403263</v>
      </c>
      <c r="L90">
        <f t="shared" si="38"/>
        <v>1.909897473756533</v>
      </c>
      <c r="M90">
        <f t="shared" si="39"/>
        <v>9.970615509396172</v>
      </c>
      <c r="N90">
        <f t="shared" si="40"/>
        <v>4046.857126542452</v>
      </c>
      <c r="O90">
        <f t="shared" si="41"/>
        <v>0.9988072443630204</v>
      </c>
      <c r="P90">
        <f t="shared" si="42"/>
        <v>9.96949848257165</v>
      </c>
      <c r="Q90">
        <f t="shared" si="43"/>
        <v>23.437959080353565</v>
      </c>
      <c r="R90">
        <f t="shared" si="44"/>
        <v>23.43870432733129</v>
      </c>
      <c r="S90">
        <f t="shared" si="45"/>
        <v>9.16143532603729</v>
      </c>
      <c r="T90">
        <f t="shared" si="46"/>
        <v>3.9486901425924894</v>
      </c>
      <c r="U90">
        <f t="shared" si="47"/>
        <v>0.043032313340104815</v>
      </c>
      <c r="V90">
        <f t="shared" si="48"/>
        <v>-4.38508460695404</v>
      </c>
      <c r="W90">
        <f t="shared" si="49"/>
        <v>94.41291520114574</v>
      </c>
      <c r="X90" s="7">
        <f t="shared" si="50"/>
        <v>0.503045197643718</v>
      </c>
      <c r="Y90" s="7">
        <f t="shared" si="51"/>
        <v>0.24078709986275762</v>
      </c>
      <c r="Z90" s="7">
        <f t="shared" si="52"/>
        <v>0.7653032954246785</v>
      </c>
      <c r="AA90">
        <f t="shared" si="53"/>
        <v>755.3033216091659</v>
      </c>
      <c r="AB90">
        <f t="shared" si="54"/>
        <v>715.614915393046</v>
      </c>
      <c r="AC90">
        <f t="shared" si="55"/>
        <v>-1.096271151738506</v>
      </c>
      <c r="AD90">
        <f t="shared" si="30"/>
        <v>36.06492642038308</v>
      </c>
      <c r="AE90">
        <f t="shared" si="56"/>
        <v>53.93507357961692</v>
      </c>
      <c r="AF90">
        <f t="shared" si="57"/>
        <v>0.011746048309508393</v>
      </c>
      <c r="AG90">
        <f t="shared" si="58"/>
        <v>53.94681962792643</v>
      </c>
      <c r="AH90">
        <f t="shared" si="31"/>
        <v>178.14202369076474</v>
      </c>
    </row>
    <row r="91" spans="4:34" ht="15">
      <c r="D91" s="1">
        <f t="shared" si="59"/>
        <v>40268</v>
      </c>
      <c r="E91" s="7">
        <f t="shared" si="32"/>
        <v>0.5</v>
      </c>
      <c r="F91" s="2">
        <f t="shared" si="33"/>
        <v>2455287.2916666665</v>
      </c>
      <c r="G91" s="3">
        <f t="shared" si="34"/>
        <v>0.10245836185260812</v>
      </c>
      <c r="I91">
        <f t="shared" si="35"/>
        <v>9.046365397504815</v>
      </c>
      <c r="J91">
        <f t="shared" si="36"/>
        <v>4045.9328293495582</v>
      </c>
      <c r="K91">
        <f t="shared" si="37"/>
        <v>0.016704325627782197</v>
      </c>
      <c r="L91">
        <f t="shared" si="38"/>
        <v>1.9118327592328146</v>
      </c>
      <c r="M91">
        <f t="shared" si="39"/>
        <v>10.958198156737629</v>
      </c>
      <c r="N91">
        <f t="shared" si="40"/>
        <v>4047.844662108791</v>
      </c>
      <c r="O91">
        <f t="shared" si="41"/>
        <v>0.9990943213652905</v>
      </c>
      <c r="P91">
        <f t="shared" si="42"/>
        <v>10.957082414023043</v>
      </c>
      <c r="Q91">
        <f t="shared" si="43"/>
        <v>23.4379587243184</v>
      </c>
      <c r="R91">
        <f t="shared" si="44"/>
        <v>23.438701707455355</v>
      </c>
      <c r="S91">
        <f t="shared" si="45"/>
        <v>10.072286455718395</v>
      </c>
      <c r="T91">
        <f t="shared" si="46"/>
        <v>4.335994280311748</v>
      </c>
      <c r="U91">
        <f t="shared" si="47"/>
        <v>0.04303230344653149</v>
      </c>
      <c r="V91">
        <f t="shared" si="48"/>
        <v>-4.086410528601636</v>
      </c>
      <c r="W91">
        <f t="shared" si="49"/>
        <v>94.74118891839434</v>
      </c>
      <c r="X91" s="7">
        <f t="shared" si="50"/>
        <v>0.5028377850893067</v>
      </c>
      <c r="Y91" s="7">
        <f t="shared" si="51"/>
        <v>0.23966781587154462</v>
      </c>
      <c r="Z91" s="7">
        <f t="shared" si="52"/>
        <v>0.7660077543070688</v>
      </c>
      <c r="AA91">
        <f t="shared" si="53"/>
        <v>757.9295113471547</v>
      </c>
      <c r="AB91">
        <f t="shared" si="54"/>
        <v>715.9135894713984</v>
      </c>
      <c r="AC91">
        <f t="shared" si="55"/>
        <v>-1.0216026321504046</v>
      </c>
      <c r="AD91">
        <f t="shared" si="30"/>
        <v>35.675936104144874</v>
      </c>
      <c r="AE91">
        <f t="shared" si="56"/>
        <v>54.324063895855126</v>
      </c>
      <c r="AF91">
        <f t="shared" si="57"/>
        <v>0.011579502242658413</v>
      </c>
      <c r="AG91">
        <f t="shared" si="58"/>
        <v>54.33564339809779</v>
      </c>
      <c r="AH91">
        <f t="shared" si="31"/>
        <v>178.25311671019188</v>
      </c>
    </row>
    <row r="92" spans="4:34" ht="15">
      <c r="D92" s="1">
        <f t="shared" si="59"/>
        <v>40269</v>
      </c>
      <c r="E92" s="7">
        <f t="shared" si="32"/>
        <v>0.5</v>
      </c>
      <c r="F92" s="2">
        <f t="shared" si="33"/>
        <v>2455288.2916666665</v>
      </c>
      <c r="G92" s="3">
        <f t="shared" si="34"/>
        <v>0.10248574036047944</v>
      </c>
      <c r="I92">
        <f t="shared" si="35"/>
        <v>10.032012759370446</v>
      </c>
      <c r="J92">
        <f t="shared" si="36"/>
        <v>4046.918429630421</v>
      </c>
      <c r="K92">
        <f t="shared" si="37"/>
        <v>0.01670432447616094</v>
      </c>
      <c r="L92">
        <f t="shared" si="38"/>
        <v>1.9132004911997922</v>
      </c>
      <c r="M92">
        <f t="shared" si="39"/>
        <v>11.945213250570237</v>
      </c>
      <c r="N92">
        <f t="shared" si="40"/>
        <v>4048.831630121621</v>
      </c>
      <c r="O92">
        <f t="shared" si="41"/>
        <v>0.999381584569543</v>
      </c>
      <c r="P92">
        <f t="shared" si="42"/>
        <v>11.944098788058358</v>
      </c>
      <c r="Q92">
        <f t="shared" si="43"/>
        <v>23.437958368283237</v>
      </c>
      <c r="R92">
        <f t="shared" si="44"/>
        <v>23.438699086944787</v>
      </c>
      <c r="S92">
        <f t="shared" si="45"/>
        <v>10.983546167129244</v>
      </c>
      <c r="T92">
        <f t="shared" si="46"/>
        <v>4.721983981744021</v>
      </c>
      <c r="U92">
        <f t="shared" si="47"/>
        <v>0.04303229355056283</v>
      </c>
      <c r="V92">
        <f t="shared" si="48"/>
        <v>-3.789437000208266</v>
      </c>
      <c r="W92">
        <f t="shared" si="49"/>
        <v>95.06888877633769</v>
      </c>
      <c r="X92" s="7">
        <f t="shared" si="50"/>
        <v>0.5026315534723668</v>
      </c>
      <c r="Y92" s="7">
        <f t="shared" si="51"/>
        <v>0.23855130687142878</v>
      </c>
      <c r="Z92" s="7">
        <f t="shared" si="52"/>
        <v>0.7667118000733049</v>
      </c>
      <c r="AA92">
        <f t="shared" si="53"/>
        <v>760.5511102107015</v>
      </c>
      <c r="AB92">
        <f t="shared" si="54"/>
        <v>716.2105629997917</v>
      </c>
      <c r="AC92">
        <f t="shared" si="55"/>
        <v>-0.9473592500520738</v>
      </c>
      <c r="AD92">
        <f t="shared" si="30"/>
        <v>35.28836752179124</v>
      </c>
      <c r="AE92">
        <f t="shared" si="56"/>
        <v>54.71163247820876</v>
      </c>
      <c r="AF92">
        <f t="shared" si="57"/>
        <v>0.011415163034989531</v>
      </c>
      <c r="AG92">
        <f t="shared" si="58"/>
        <v>54.72304764124375</v>
      </c>
      <c r="AH92">
        <f t="shared" si="31"/>
        <v>178.36551488568057</v>
      </c>
    </row>
    <row r="93" spans="4:34" ht="15">
      <c r="D93" s="1">
        <f t="shared" si="59"/>
        <v>40270</v>
      </c>
      <c r="E93" s="7">
        <f t="shared" si="32"/>
        <v>0.5</v>
      </c>
      <c r="F93" s="2">
        <f t="shared" si="33"/>
        <v>2455289.2916666665</v>
      </c>
      <c r="G93" s="3">
        <f t="shared" si="34"/>
        <v>0.10251311886835075</v>
      </c>
      <c r="I93">
        <f t="shared" si="35"/>
        <v>11.017660121235622</v>
      </c>
      <c r="J93">
        <f t="shared" si="36"/>
        <v>4047.904029911282</v>
      </c>
      <c r="K93">
        <f t="shared" si="37"/>
        <v>0.016704323324539493</v>
      </c>
      <c r="L93">
        <f t="shared" si="38"/>
        <v>1.9140008770357377</v>
      </c>
      <c r="M93">
        <f t="shared" si="39"/>
        <v>12.93166099827136</v>
      </c>
      <c r="N93">
        <f t="shared" si="40"/>
        <v>4049.818030788318</v>
      </c>
      <c r="O93">
        <f t="shared" si="41"/>
        <v>0.9996689486562749</v>
      </c>
      <c r="P93">
        <f t="shared" si="42"/>
        <v>12.930547812053865</v>
      </c>
      <c r="Q93">
        <f t="shared" si="43"/>
        <v>23.43795801224807</v>
      </c>
      <c r="R93">
        <f t="shared" si="44"/>
        <v>23.438696465801506</v>
      </c>
      <c r="S93">
        <f t="shared" si="45"/>
        <v>11.895294364651681</v>
      </c>
      <c r="T93">
        <f t="shared" si="46"/>
        <v>5.10656243988973</v>
      </c>
      <c r="U93">
        <f t="shared" si="47"/>
        <v>0.04303228365220603</v>
      </c>
      <c r="V93">
        <f t="shared" si="48"/>
        <v>-3.4944772851517762</v>
      </c>
      <c r="W93">
        <f t="shared" si="49"/>
        <v>95.3959685732447</v>
      </c>
      <c r="X93" s="7">
        <f t="shared" si="50"/>
        <v>0.5024267203369109</v>
      </c>
      <c r="Y93" s="7">
        <f t="shared" si="51"/>
        <v>0.23743791874456457</v>
      </c>
      <c r="Z93" s="7">
        <f t="shared" si="52"/>
        <v>0.7674155219292574</v>
      </c>
      <c r="AA93">
        <f t="shared" si="53"/>
        <v>763.1677485859576</v>
      </c>
      <c r="AB93">
        <f t="shared" si="54"/>
        <v>716.5055227148482</v>
      </c>
      <c r="AC93">
        <f t="shared" si="55"/>
        <v>-0.8736193212879471</v>
      </c>
      <c r="AD93">
        <f t="shared" si="30"/>
        <v>34.9023198811769</v>
      </c>
      <c r="AE93">
        <f t="shared" si="56"/>
        <v>55.0976801188231</v>
      </c>
      <c r="AF93">
        <f t="shared" si="57"/>
        <v>0.01125301721387842</v>
      </c>
      <c r="AG93">
        <f t="shared" si="58"/>
        <v>55.10893313603698</v>
      </c>
      <c r="AH93">
        <f t="shared" si="31"/>
        <v>178.47911200671865</v>
      </c>
    </row>
    <row r="94" spans="4:34" ht="15">
      <c r="D94" s="1">
        <f t="shared" si="59"/>
        <v>40271</v>
      </c>
      <c r="E94" s="7">
        <f t="shared" si="32"/>
        <v>0.5</v>
      </c>
      <c r="F94" s="2">
        <f t="shared" si="33"/>
        <v>2455290.2916666665</v>
      </c>
      <c r="G94" s="3">
        <f t="shared" si="34"/>
        <v>0.10254049737622208</v>
      </c>
      <c r="I94">
        <f t="shared" si="35"/>
        <v>12.003307483102162</v>
      </c>
      <c r="J94">
        <f t="shared" si="36"/>
        <v>4048.8896301921445</v>
      </c>
      <c r="K94">
        <f t="shared" si="37"/>
        <v>0.016704322172917854</v>
      </c>
      <c r="L94">
        <f t="shared" si="38"/>
        <v>1.9142342924528093</v>
      </c>
      <c r="M94">
        <f t="shared" si="39"/>
        <v>13.917541775554971</v>
      </c>
      <c r="N94">
        <f t="shared" si="40"/>
        <v>4050.8038644845974</v>
      </c>
      <c r="O94">
        <f t="shared" si="41"/>
        <v>0.9999563284230764</v>
      </c>
      <c r="P94">
        <f t="shared" si="42"/>
        <v>13.916429861722449</v>
      </c>
      <c r="Q94">
        <f t="shared" si="43"/>
        <v>23.437957656212905</v>
      </c>
      <c r="R94">
        <f t="shared" si="44"/>
        <v>23.43869384402746</v>
      </c>
      <c r="S94">
        <f t="shared" si="45"/>
        <v>12.807610161899467</v>
      </c>
      <c r="T94">
        <f t="shared" si="46"/>
        <v>5.489633122363049</v>
      </c>
      <c r="U94">
        <f t="shared" si="47"/>
        <v>0.04303227375146849</v>
      </c>
      <c r="V94">
        <f t="shared" si="48"/>
        <v>-3.2018413908726213</v>
      </c>
      <c r="W94">
        <f t="shared" si="49"/>
        <v>95.72238120151472</v>
      </c>
      <c r="X94" s="7">
        <f t="shared" si="50"/>
        <v>0.5022235009658839</v>
      </c>
      <c r="Y94" s="7">
        <f t="shared" si="51"/>
        <v>0.236327997628343</v>
      </c>
      <c r="Z94" s="7">
        <f t="shared" si="52"/>
        <v>0.7681190043034247</v>
      </c>
      <c r="AA94">
        <f t="shared" si="53"/>
        <v>765.7790496121178</v>
      </c>
      <c r="AB94">
        <f t="shared" si="54"/>
        <v>716.7981586091274</v>
      </c>
      <c r="AC94">
        <f t="shared" si="55"/>
        <v>-0.8004603477181433</v>
      </c>
      <c r="AD94">
        <f t="shared" si="30"/>
        <v>34.517891654812104</v>
      </c>
      <c r="AE94">
        <f t="shared" si="56"/>
        <v>55.482108345187896</v>
      </c>
      <c r="AF94">
        <f t="shared" si="57"/>
        <v>0.011093051331426762</v>
      </c>
      <c r="AG94">
        <f t="shared" si="58"/>
        <v>55.493201396519325</v>
      </c>
      <c r="AH94">
        <f t="shared" si="31"/>
        <v>178.59379852547886</v>
      </c>
    </row>
    <row r="95" spans="4:34" ht="15">
      <c r="D95" s="1">
        <f t="shared" si="59"/>
        <v>40272</v>
      </c>
      <c r="E95" s="7">
        <f t="shared" si="32"/>
        <v>0.5</v>
      </c>
      <c r="F95" s="2">
        <f t="shared" si="33"/>
        <v>2455291.2916666665</v>
      </c>
      <c r="G95" s="3">
        <f t="shared" si="34"/>
        <v>0.1025678758840934</v>
      </c>
      <c r="I95">
        <f t="shared" si="35"/>
        <v>12.988954844969157</v>
      </c>
      <c r="J95">
        <f t="shared" si="36"/>
        <v>4049.8752304730065</v>
      </c>
      <c r="K95">
        <f t="shared" si="37"/>
        <v>0.01670432102129603</v>
      </c>
      <c r="L95">
        <f t="shared" si="38"/>
        <v>1.9139012806539233</v>
      </c>
      <c r="M95">
        <f t="shared" si="39"/>
        <v>14.902856125623082</v>
      </c>
      <c r="N95">
        <f t="shared" si="40"/>
        <v>4051.7891317536605</v>
      </c>
      <c r="O95">
        <f t="shared" si="41"/>
        <v>1.000243638809723</v>
      </c>
      <c r="P95">
        <f t="shared" si="42"/>
        <v>14.901745480265031</v>
      </c>
      <c r="Q95">
        <f t="shared" si="43"/>
        <v>23.437957300177743</v>
      </c>
      <c r="R95">
        <f t="shared" si="44"/>
        <v>23.438691221624577</v>
      </c>
      <c r="S95">
        <f t="shared" si="45"/>
        <v>13.720571826329927</v>
      </c>
      <c r="T95">
        <f t="shared" si="46"/>
        <v>5.871099762881082</v>
      </c>
      <c r="U95">
        <f t="shared" si="47"/>
        <v>0.04303226384835747</v>
      </c>
      <c r="V95">
        <f t="shared" si="48"/>
        <v>-2.9118359029644725</v>
      </c>
      <c r="W95">
        <f t="shared" si="49"/>
        <v>96.04807856537006</v>
      </c>
      <c r="X95" s="7">
        <f t="shared" si="50"/>
        <v>0.5020221082659475</v>
      </c>
      <c r="Y95" s="7">
        <f t="shared" si="51"/>
        <v>0.23522189002880844</v>
      </c>
      <c r="Z95" s="7">
        <f t="shared" si="52"/>
        <v>0.7688223265030866</v>
      </c>
      <c r="AA95">
        <f t="shared" si="53"/>
        <v>768.3846285229605</v>
      </c>
      <c r="AB95">
        <f t="shared" si="54"/>
        <v>717.0881640970355</v>
      </c>
      <c r="AC95">
        <f t="shared" si="55"/>
        <v>-0.7279589757411316</v>
      </c>
      <c r="AD95">
        <f t="shared" si="30"/>
        <v>34.13518058130909</v>
      </c>
      <c r="AE95">
        <f t="shared" si="56"/>
        <v>55.86481941869091</v>
      </c>
      <c r="AF95">
        <f t="shared" si="57"/>
        <v>0.0109352520058864</v>
      </c>
      <c r="AG95">
        <f t="shared" si="58"/>
        <v>55.87575467069679</v>
      </c>
      <c r="AH95">
        <f t="shared" si="31"/>
        <v>178.70946148201506</v>
      </c>
    </row>
    <row r="96" spans="4:34" ht="15">
      <c r="D96" s="1">
        <f t="shared" si="59"/>
        <v>40273</v>
      </c>
      <c r="E96" s="7">
        <f t="shared" si="32"/>
        <v>0.5</v>
      </c>
      <c r="F96" s="2">
        <f t="shared" si="33"/>
        <v>2455292.2916666665</v>
      </c>
      <c r="G96" s="3">
        <f t="shared" si="34"/>
        <v>0.10259525439196472</v>
      </c>
      <c r="I96">
        <f t="shared" si="35"/>
        <v>13.974602206836607</v>
      </c>
      <c r="J96">
        <f t="shared" si="36"/>
        <v>4050.860830753868</v>
      </c>
      <c r="K96">
        <f t="shared" si="37"/>
        <v>0.016704319869674012</v>
      </c>
      <c r="L96">
        <f t="shared" si="38"/>
        <v>1.913002551443091</v>
      </c>
      <c r="M96">
        <f t="shared" si="39"/>
        <v>15.887604758279698</v>
      </c>
      <c r="N96">
        <f t="shared" si="40"/>
        <v>4052.773833305311</v>
      </c>
      <c r="O96">
        <f t="shared" si="41"/>
        <v>1.0005307949230562</v>
      </c>
      <c r="P96">
        <f t="shared" si="42"/>
        <v>15.886495377484538</v>
      </c>
      <c r="Q96">
        <f t="shared" si="43"/>
        <v>23.437956944142577</v>
      </c>
      <c r="R96">
        <f t="shared" si="44"/>
        <v>23.43868859859479</v>
      </c>
      <c r="S96">
        <f t="shared" si="45"/>
        <v>14.634256723387294</v>
      </c>
      <c r="T96">
        <f t="shared" si="46"/>
        <v>6.250866353428094</v>
      </c>
      <c r="U96">
        <f t="shared" si="47"/>
        <v>0.04303225394288027</v>
      </c>
      <c r="V96">
        <f t="shared" si="48"/>
        <v>-2.6247638153953785</v>
      </c>
      <c r="W96">
        <f t="shared" si="49"/>
        <v>96.37301149970996</v>
      </c>
      <c r="X96" s="7">
        <f t="shared" si="50"/>
        <v>0.5018227526495802</v>
      </c>
      <c r="Y96" s="7">
        <f t="shared" si="51"/>
        <v>0.23411994292816363</v>
      </c>
      <c r="Z96" s="7">
        <f t="shared" si="52"/>
        <v>0.7695255623709967</v>
      </c>
      <c r="AA96">
        <f t="shared" si="53"/>
        <v>770.9840919976797</v>
      </c>
      <c r="AB96">
        <f t="shared" si="54"/>
        <v>717.3752361846047</v>
      </c>
      <c r="AC96">
        <f t="shared" si="55"/>
        <v>-0.6561909538488351</v>
      </c>
      <c r="AD96">
        <f t="shared" si="30"/>
        <v>33.754283667549295</v>
      </c>
      <c r="AE96">
        <f t="shared" si="56"/>
        <v>56.245716332450705</v>
      </c>
      <c r="AF96">
        <f t="shared" si="57"/>
        <v>0.010779605960328146</v>
      </c>
      <c r="AG96">
        <f t="shared" si="58"/>
        <v>56.256495938411035</v>
      </c>
      <c r="AH96">
        <f t="shared" si="31"/>
        <v>178.8259844307231</v>
      </c>
    </row>
    <row r="97" spans="4:34" ht="15">
      <c r="D97" s="1">
        <f t="shared" si="59"/>
        <v>40274</v>
      </c>
      <c r="E97" s="7">
        <f t="shared" si="32"/>
        <v>0.5</v>
      </c>
      <c r="F97" s="2">
        <f t="shared" si="33"/>
        <v>2455293.2916666665</v>
      </c>
      <c r="G97" s="3">
        <f t="shared" si="34"/>
        <v>0.10262263289983604</v>
      </c>
      <c r="I97">
        <f t="shared" si="35"/>
        <v>14.960249568704512</v>
      </c>
      <c r="J97">
        <f t="shared" si="36"/>
        <v>4051.8464310347294</v>
      </c>
      <c r="K97">
        <f t="shared" si="37"/>
        <v>0.016704318718051805</v>
      </c>
      <c r="L97">
        <f t="shared" si="38"/>
        <v>1.9115389802903202</v>
      </c>
      <c r="M97">
        <f t="shared" si="39"/>
        <v>16.871788548994832</v>
      </c>
      <c r="N97">
        <f t="shared" si="40"/>
        <v>4053.75797001502</v>
      </c>
      <c r="O97">
        <f t="shared" si="41"/>
        <v>1.0008177120616415</v>
      </c>
      <c r="P97">
        <f t="shared" si="42"/>
        <v>16.870680428849894</v>
      </c>
      <c r="Q97">
        <f t="shared" si="43"/>
        <v>23.43795658810741</v>
      </c>
      <c r="R97">
        <f t="shared" si="44"/>
        <v>23.438685974940046</v>
      </c>
      <c r="S97">
        <f t="shared" si="45"/>
        <v>15.548741260106521</v>
      </c>
      <c r="T97">
        <f t="shared" si="46"/>
        <v>6.628837137150824</v>
      </c>
      <c r="U97">
        <f t="shared" si="47"/>
        <v>0.04303224403504425</v>
      </c>
      <c r="V97">
        <f t="shared" si="48"/>
        <v>-2.3409243561941793</v>
      </c>
      <c r="W97">
        <f t="shared" si="49"/>
        <v>96.69712969021182</v>
      </c>
      <c r="X97" s="7">
        <f t="shared" si="50"/>
        <v>0.5016256419140237</v>
      </c>
      <c r="Y97" s="7">
        <f t="shared" si="51"/>
        <v>0.23302250388565754</v>
      </c>
      <c r="Z97" s="7">
        <f t="shared" si="52"/>
        <v>0.7702287799423898</v>
      </c>
      <c r="AA97">
        <f t="shared" si="53"/>
        <v>773.5770375216946</v>
      </c>
      <c r="AB97">
        <f t="shared" si="54"/>
        <v>717.6590756438059</v>
      </c>
      <c r="AC97">
        <f t="shared" si="55"/>
        <v>-0.5852310890485342</v>
      </c>
      <c r="AD97">
        <f t="shared" si="30"/>
        <v>33.37529719157158</v>
      </c>
      <c r="AE97">
        <f t="shared" si="56"/>
        <v>56.62470280842842</v>
      </c>
      <c r="AF97">
        <f t="shared" si="57"/>
        <v>0.010626100058706582</v>
      </c>
      <c r="AG97">
        <f t="shared" si="58"/>
        <v>56.635328908487125</v>
      </c>
      <c r="AH97">
        <f t="shared" si="31"/>
        <v>178.94324736874557</v>
      </c>
    </row>
    <row r="98" spans="4:34" ht="15">
      <c r="D98" s="1">
        <f t="shared" si="59"/>
        <v>40275</v>
      </c>
      <c r="E98" s="7">
        <f t="shared" si="32"/>
        <v>0.5</v>
      </c>
      <c r="F98" s="2">
        <f t="shared" si="33"/>
        <v>2455294.2916666665</v>
      </c>
      <c r="G98" s="3">
        <f t="shared" si="34"/>
        <v>0.10265001140770737</v>
      </c>
      <c r="I98">
        <f t="shared" si="35"/>
        <v>15.945896930572871</v>
      </c>
      <c r="J98">
        <f t="shared" si="36"/>
        <v>4052.83203131559</v>
      </c>
      <c r="K98">
        <f t="shared" si="37"/>
        <v>0.016704317566429407</v>
      </c>
      <c r="L98">
        <f t="shared" si="38"/>
        <v>1.9095116073522527</v>
      </c>
      <c r="M98">
        <f t="shared" si="39"/>
        <v>17.855408537925126</v>
      </c>
      <c r="N98">
        <f t="shared" si="40"/>
        <v>4054.7415429229422</v>
      </c>
      <c r="O98">
        <f t="shared" si="41"/>
        <v>1.0011043057401963</v>
      </c>
      <c r="P98">
        <f t="shared" si="42"/>
        <v>17.854301674516677</v>
      </c>
      <c r="Q98">
        <f t="shared" si="43"/>
        <v>23.43795623207225</v>
      </c>
      <c r="R98">
        <f t="shared" si="44"/>
        <v>23.438683350662277</v>
      </c>
      <c r="S98">
        <f t="shared" si="45"/>
        <v>16.464100828129382</v>
      </c>
      <c r="T98">
        <f t="shared" si="46"/>
        <v>7.00491660204784</v>
      </c>
      <c r="U98">
        <f t="shared" si="47"/>
        <v>0.043032234124856704</v>
      </c>
      <c r="V98">
        <f t="shared" si="48"/>
        <v>-2.0606128079872468</v>
      </c>
      <c r="W98">
        <f t="shared" si="49"/>
        <v>97.02038159477968</v>
      </c>
      <c r="X98" s="7">
        <f t="shared" si="50"/>
        <v>0.5014309811166578</v>
      </c>
      <c r="Y98" s="7">
        <f t="shared" si="51"/>
        <v>0.2319299211311588</v>
      </c>
      <c r="Z98" s="7">
        <f t="shared" si="52"/>
        <v>0.770932041102157</v>
      </c>
      <c r="AA98">
        <f t="shared" si="53"/>
        <v>776.1630527582374</v>
      </c>
      <c r="AB98">
        <f t="shared" si="54"/>
        <v>717.9393871920128</v>
      </c>
      <c r="AC98">
        <f t="shared" si="55"/>
        <v>-0.5151532019968101</v>
      </c>
      <c r="AD98">
        <f t="shared" si="30"/>
        <v>32.99831670617768</v>
      </c>
      <c r="AE98">
        <f t="shared" si="56"/>
        <v>57.00168329382232</v>
      </c>
      <c r="AF98">
        <f t="shared" si="57"/>
        <v>0.010474721339465197</v>
      </c>
      <c r="AG98">
        <f t="shared" si="58"/>
        <v>57.01215801516178</v>
      </c>
      <c r="AH98">
        <f t="shared" si="31"/>
        <v>179.06112666702654</v>
      </c>
    </row>
    <row r="99" spans="4:34" ht="15">
      <c r="D99" s="1">
        <f t="shared" si="59"/>
        <v>40276</v>
      </c>
      <c r="E99" s="7">
        <f t="shared" si="32"/>
        <v>0.5</v>
      </c>
      <c r="F99" s="2">
        <f t="shared" si="33"/>
        <v>2455295.2916666665</v>
      </c>
      <c r="G99" s="3">
        <f t="shared" si="34"/>
        <v>0.10267738991557869</v>
      </c>
      <c r="I99">
        <f t="shared" si="35"/>
        <v>16.931544292441686</v>
      </c>
      <c r="J99">
        <f t="shared" si="36"/>
        <v>4053.817631596451</v>
      </c>
      <c r="K99">
        <f t="shared" si="37"/>
        <v>0.01670431641480682</v>
      </c>
      <c r="L99">
        <f t="shared" si="38"/>
        <v>1.906921636449641</v>
      </c>
      <c r="M99">
        <f t="shared" si="39"/>
        <v>18.838465928891328</v>
      </c>
      <c r="N99">
        <f t="shared" si="40"/>
        <v>4055.7245532329007</v>
      </c>
      <c r="O99">
        <f t="shared" si="41"/>
        <v>1.0013904917137892</v>
      </c>
      <c r="P99">
        <f t="shared" si="42"/>
        <v>18.83736031830455</v>
      </c>
      <c r="Q99">
        <f t="shared" si="43"/>
        <v>23.437955876037083</v>
      </c>
      <c r="R99">
        <f t="shared" si="44"/>
        <v>23.438680725763415</v>
      </c>
      <c r="S99">
        <f t="shared" si="45"/>
        <v>17.38040974608466</v>
      </c>
      <c r="T99">
        <f t="shared" si="46"/>
        <v>7.379009475512887</v>
      </c>
      <c r="U99">
        <f t="shared" si="47"/>
        <v>0.04303222421232493</v>
      </c>
      <c r="V99">
        <f t="shared" si="48"/>
        <v>-1.7841203228328704</v>
      </c>
      <c r="W99">
        <f t="shared" si="49"/>
        <v>97.34271436644904</v>
      </c>
      <c r="X99" s="7">
        <f t="shared" si="50"/>
        <v>0.5012389724464117</v>
      </c>
      <c r="Y99" s="7">
        <f t="shared" si="51"/>
        <v>0.23084254365071988</v>
      </c>
      <c r="Z99" s="7">
        <f t="shared" si="52"/>
        <v>0.7716354012421034</v>
      </c>
      <c r="AA99">
        <f t="shared" si="53"/>
        <v>778.7417149315924</v>
      </c>
      <c r="AB99">
        <f t="shared" si="54"/>
        <v>718.2158796771671</v>
      </c>
      <c r="AC99">
        <f t="shared" si="55"/>
        <v>-0.44603008070822625</v>
      </c>
      <c r="AD99">
        <f t="shared" si="30"/>
        <v>32.623437043255144</v>
      </c>
      <c r="AE99">
        <f t="shared" si="56"/>
        <v>57.376562956744856</v>
      </c>
      <c r="AF99">
        <f t="shared" si="57"/>
        <v>0.010325457046821671</v>
      </c>
      <c r="AG99">
        <f t="shared" si="58"/>
        <v>57.38688841379168</v>
      </c>
      <c r="AH99">
        <f t="shared" si="31"/>
        <v>179.17949500480927</v>
      </c>
    </row>
    <row r="100" spans="4:34" ht="15">
      <c r="D100" s="1">
        <f t="shared" si="59"/>
        <v>40277</v>
      </c>
      <c r="E100" s="7">
        <f t="shared" si="32"/>
        <v>0.5</v>
      </c>
      <c r="F100" s="2">
        <f t="shared" si="33"/>
        <v>2455296.2916666665</v>
      </c>
      <c r="G100" s="3">
        <f t="shared" si="34"/>
        <v>0.10270476842345</v>
      </c>
      <c r="I100">
        <f t="shared" si="35"/>
        <v>17.9171916543105</v>
      </c>
      <c r="J100">
        <f t="shared" si="36"/>
        <v>4054.8032318773116</v>
      </c>
      <c r="K100">
        <f t="shared" si="37"/>
        <v>0.016704315263184045</v>
      </c>
      <c r="L100">
        <f t="shared" si="38"/>
        <v>1.9037704340028507</v>
      </c>
      <c r="M100">
        <f t="shared" si="39"/>
        <v>19.82096208831335</v>
      </c>
      <c r="N100">
        <f t="shared" si="40"/>
        <v>4056.7070023113147</v>
      </c>
      <c r="O100">
        <f t="shared" si="41"/>
        <v>1.0016761860017938</v>
      </c>
      <c r="P100">
        <f t="shared" si="42"/>
        <v>19.819857726632364</v>
      </c>
      <c r="Q100">
        <f t="shared" si="43"/>
        <v>23.437955520001918</v>
      </c>
      <c r="R100">
        <f t="shared" si="44"/>
        <v>23.4386781002454</v>
      </c>
      <c r="S100">
        <f t="shared" si="45"/>
        <v>18.297741201291103</v>
      </c>
      <c r="T100">
        <f t="shared" si="46"/>
        <v>7.751020719791877</v>
      </c>
      <c r="U100">
        <f t="shared" si="47"/>
        <v>0.04303221429745625</v>
      </c>
      <c r="V100">
        <f t="shared" si="48"/>
        <v>-1.5117337308654653</v>
      </c>
      <c r="W100">
        <f t="shared" si="49"/>
        <v>97.66407377786733</v>
      </c>
      <c r="X100" s="7">
        <f t="shared" si="50"/>
        <v>0.5010498150908788</v>
      </c>
      <c r="Y100" s="7">
        <f t="shared" si="51"/>
        <v>0.22976072126346953</v>
      </c>
      <c r="Z100" s="7">
        <f t="shared" si="52"/>
        <v>0.7723389089182879</v>
      </c>
      <c r="AA100">
        <f t="shared" si="53"/>
        <v>781.3125902229386</v>
      </c>
      <c r="AB100">
        <f t="shared" si="54"/>
        <v>718.4882662691346</v>
      </c>
      <c r="AC100">
        <f t="shared" si="55"/>
        <v>-0.37793343271636104</v>
      </c>
      <c r="AD100">
        <f t="shared" si="30"/>
        <v>32.25075231882098</v>
      </c>
      <c r="AE100">
        <f t="shared" si="56"/>
        <v>57.74924768117902</v>
      </c>
      <c r="AF100">
        <f t="shared" si="57"/>
        <v>0.010178294659868227</v>
      </c>
      <c r="AG100">
        <f t="shared" si="58"/>
        <v>57.75942597583889</v>
      </c>
      <c r="AH100">
        <f t="shared" si="31"/>
        <v>179.29822130837738</v>
      </c>
    </row>
    <row r="101" spans="4:34" ht="15">
      <c r="D101" s="1">
        <f t="shared" si="59"/>
        <v>40278</v>
      </c>
      <c r="E101" s="7">
        <f t="shared" si="32"/>
        <v>0.5</v>
      </c>
      <c r="F101" s="2">
        <f t="shared" si="33"/>
        <v>2455297.2916666665</v>
      </c>
      <c r="G101" s="3">
        <f t="shared" si="34"/>
        <v>0.10273214693132132</v>
      </c>
      <c r="I101">
        <f t="shared" si="35"/>
        <v>18.90283901618068</v>
      </c>
      <c r="J101">
        <f t="shared" si="36"/>
        <v>4055.7888321581713</v>
      </c>
      <c r="K101">
        <f t="shared" si="37"/>
        <v>0.016704314111561078</v>
      </c>
      <c r="L101">
        <f t="shared" si="38"/>
        <v>1.9000595279264754</v>
      </c>
      <c r="M101">
        <f t="shared" si="39"/>
        <v>20.802898544107155</v>
      </c>
      <c r="N101">
        <f t="shared" si="40"/>
        <v>4057.6888916860976</v>
      </c>
      <c r="O101">
        <f t="shared" si="41"/>
        <v>1.0019613049116052</v>
      </c>
      <c r="P101">
        <f t="shared" si="42"/>
        <v>20.801795427415005</v>
      </c>
      <c r="Q101">
        <f t="shared" si="43"/>
        <v>23.437955163966752</v>
      </c>
      <c r="R101">
        <f t="shared" si="44"/>
        <v>23.438675474110177</v>
      </c>
      <c r="S101">
        <f t="shared" si="45"/>
        <v>19.216167190751307</v>
      </c>
      <c r="T101">
        <f t="shared" si="46"/>
        <v>8.120855528413845</v>
      </c>
      <c r="U101">
        <f t="shared" si="47"/>
        <v>0.043032204380258024</v>
      </c>
      <c r="V101">
        <f t="shared" si="48"/>
        <v>-1.2437353423288162</v>
      </c>
      <c r="W101">
        <f t="shared" si="49"/>
        <v>97.98440414748175</v>
      </c>
      <c r="X101" s="7">
        <f t="shared" si="50"/>
        <v>0.5008637050988395</v>
      </c>
      <c r="Y101" s="7">
        <f t="shared" si="51"/>
        <v>0.2286848046891679</v>
      </c>
      <c r="Z101" s="7">
        <f t="shared" si="52"/>
        <v>0.773042605508511</v>
      </c>
      <c r="AA101">
        <f t="shared" si="53"/>
        <v>783.875233179854</v>
      </c>
      <c r="AB101">
        <f t="shared" si="54"/>
        <v>718.7562646576712</v>
      </c>
      <c r="AC101">
        <f t="shared" si="55"/>
        <v>-0.31093383558220467</v>
      </c>
      <c r="AD101">
        <f t="shared" si="30"/>
        <v>31.8803559387884</v>
      </c>
      <c r="AE101">
        <f t="shared" si="56"/>
        <v>58.1196440612116</v>
      </c>
      <c r="AF101">
        <f t="shared" si="57"/>
        <v>0.010033221919615575</v>
      </c>
      <c r="AG101">
        <f t="shared" si="58"/>
        <v>58.129677283131215</v>
      </c>
      <c r="AH101">
        <f t="shared" si="31"/>
        <v>179.41717069492154</v>
      </c>
    </row>
    <row r="102" spans="4:34" ht="15">
      <c r="D102" s="1">
        <f t="shared" si="59"/>
        <v>40279</v>
      </c>
      <c r="E102" s="7">
        <f t="shared" si="32"/>
        <v>0.5</v>
      </c>
      <c r="F102" s="2">
        <f t="shared" si="33"/>
        <v>2455298.2916666665</v>
      </c>
      <c r="G102" s="3">
        <f t="shared" si="34"/>
        <v>0.10275952543919264</v>
      </c>
      <c r="I102">
        <f t="shared" si="35"/>
        <v>19.888486378050857</v>
      </c>
      <c r="J102">
        <f t="shared" si="36"/>
        <v>4056.774432439032</v>
      </c>
      <c r="K102">
        <f t="shared" si="37"/>
        <v>0.01670431295993792</v>
      </c>
      <c r="L102">
        <f t="shared" si="38"/>
        <v>1.8957906064842205</v>
      </c>
      <c r="M102">
        <f t="shared" si="39"/>
        <v>21.784276984535076</v>
      </c>
      <c r="N102">
        <f t="shared" si="40"/>
        <v>4058.670223045516</v>
      </c>
      <c r="O102">
        <f t="shared" si="41"/>
        <v>1.0022457650621042</v>
      </c>
      <c r="P102">
        <f t="shared" si="42"/>
        <v>21.783175108913753</v>
      </c>
      <c r="Q102">
        <f t="shared" si="43"/>
        <v>23.43795480793159</v>
      </c>
      <c r="R102">
        <f t="shared" si="44"/>
        <v>23.438672847359683</v>
      </c>
      <c r="S102">
        <f t="shared" si="45"/>
        <v>20.13575846140027</v>
      </c>
      <c r="T102">
        <f t="shared" si="46"/>
        <v>8.488419323650845</v>
      </c>
      <c r="U102">
        <f t="shared" si="47"/>
        <v>0.04303219446073756</v>
      </c>
      <c r="V102">
        <f t="shared" si="48"/>
        <v>-0.9804027426529448</v>
      </c>
      <c r="W102">
        <f t="shared" si="49"/>
        <v>98.30364826757365</v>
      </c>
      <c r="X102" s="7">
        <f t="shared" si="50"/>
        <v>0.5006808352379535</v>
      </c>
      <c r="Y102" s="7">
        <f t="shared" si="51"/>
        <v>0.22761514560580448</v>
      </c>
      <c r="Z102" s="7">
        <f t="shared" si="52"/>
        <v>0.7737465248701025</v>
      </c>
      <c r="AA102">
        <f t="shared" si="53"/>
        <v>786.4291861405892</v>
      </c>
      <c r="AB102">
        <f t="shared" si="54"/>
        <v>719.0195972573471</v>
      </c>
      <c r="AC102">
        <f t="shared" si="55"/>
        <v>-0.24510068566323184</v>
      </c>
      <c r="AD102">
        <f t="shared" si="30"/>
        <v>31.512340605465937</v>
      </c>
      <c r="AE102">
        <f t="shared" si="56"/>
        <v>58.48765939453406</v>
      </c>
      <c r="AF102">
        <f t="shared" si="57"/>
        <v>0.009890226854105849</v>
      </c>
      <c r="AG102">
        <f t="shared" si="58"/>
        <v>58.49754962138817</v>
      </c>
      <c r="AH102">
        <f t="shared" si="31"/>
        <v>179.5362044224488</v>
      </c>
    </row>
    <row r="103" spans="4:34" ht="15">
      <c r="D103" s="1">
        <f t="shared" si="59"/>
        <v>40280</v>
      </c>
      <c r="E103" s="7">
        <f t="shared" si="32"/>
        <v>0.5</v>
      </c>
      <c r="F103" s="2">
        <f t="shared" si="33"/>
        <v>2455299.2916666665</v>
      </c>
      <c r="G103" s="3">
        <f t="shared" si="34"/>
        <v>0.10278690394706397</v>
      </c>
      <c r="I103">
        <f t="shared" si="35"/>
        <v>20.87413373992149</v>
      </c>
      <c r="J103">
        <f t="shared" si="36"/>
        <v>4057.760032719892</v>
      </c>
      <c r="K103">
        <f t="shared" si="37"/>
        <v>0.016704311808314574</v>
      </c>
      <c r="L103">
        <f t="shared" si="38"/>
        <v>1.8909655171052082</v>
      </c>
      <c r="M103">
        <f t="shared" si="39"/>
        <v>22.765099257026698</v>
      </c>
      <c r="N103">
        <f t="shared" si="40"/>
        <v>4059.650998236997</v>
      </c>
      <c r="O103">
        <f t="shared" si="41"/>
        <v>1.0025294834068674</v>
      </c>
      <c r="P103">
        <f t="shared" si="42"/>
        <v>22.763998618557125</v>
      </c>
      <c r="Q103">
        <f t="shared" si="43"/>
        <v>23.437954451896424</v>
      </c>
      <c r="R103">
        <f t="shared" si="44"/>
        <v>23.438670219995853</v>
      </c>
      <c r="S103">
        <f t="shared" si="45"/>
        <v>21.05658444960304</v>
      </c>
      <c r="T103">
        <f t="shared" si="46"/>
        <v>8.853617755070587</v>
      </c>
      <c r="U103">
        <f t="shared" si="47"/>
        <v>0.04303218453890217</v>
      </c>
      <c r="V103">
        <f t="shared" si="48"/>
        <v>-0.722008580297161</v>
      </c>
      <c r="W103">
        <f t="shared" si="49"/>
        <v>98.62174733429919</v>
      </c>
      <c r="X103" s="7">
        <f t="shared" si="50"/>
        <v>0.5005013948474286</v>
      </c>
      <c r="Y103" s="7">
        <f t="shared" si="51"/>
        <v>0.22655209669659757</v>
      </c>
      <c r="Z103" s="7">
        <f t="shared" si="52"/>
        <v>0.7744506929982596</v>
      </c>
      <c r="AA103">
        <f t="shared" si="53"/>
        <v>788.9739786743935</v>
      </c>
      <c r="AB103">
        <f t="shared" si="54"/>
        <v>719.2779914197029</v>
      </c>
      <c r="AC103">
        <f t="shared" si="55"/>
        <v>-0.18050214507428564</v>
      </c>
      <c r="AD103">
        <f t="shared" si="30"/>
        <v>31.146798324788097</v>
      </c>
      <c r="AE103">
        <f t="shared" si="56"/>
        <v>58.853201675211906</v>
      </c>
      <c r="AF103">
        <f t="shared" si="57"/>
        <v>0.009749297801710155</v>
      </c>
      <c r="AG103">
        <f t="shared" si="58"/>
        <v>58.86295097301362</v>
      </c>
      <c r="AH103">
        <f t="shared" si="31"/>
        <v>179.65517984671772</v>
      </c>
    </row>
    <row r="104" spans="4:34" ht="15">
      <c r="D104" s="1">
        <f t="shared" si="59"/>
        <v>40281</v>
      </c>
      <c r="E104" s="7">
        <f t="shared" si="32"/>
        <v>0.5</v>
      </c>
      <c r="F104" s="2">
        <f t="shared" si="33"/>
        <v>2455300.2916666665</v>
      </c>
      <c r="G104" s="3">
        <f t="shared" si="34"/>
        <v>0.10281428245493529</v>
      </c>
      <c r="I104">
        <f t="shared" si="35"/>
        <v>21.85978110179167</v>
      </c>
      <c r="J104">
        <f t="shared" si="36"/>
        <v>4058.7456330007512</v>
      </c>
      <c r="K104">
        <f t="shared" si="37"/>
        <v>0.01670431065669104</v>
      </c>
      <c r="L104">
        <f t="shared" si="38"/>
        <v>1.8855862651627722</v>
      </c>
      <c r="M104">
        <f t="shared" si="39"/>
        <v>23.74536736695444</v>
      </c>
      <c r="N104">
        <f t="shared" si="40"/>
        <v>4060.631219265914</v>
      </c>
      <c r="O104">
        <f t="shared" si="41"/>
        <v>1.0028123772571227</v>
      </c>
      <c r="P104">
        <f t="shared" si="42"/>
        <v>23.74426796171649</v>
      </c>
      <c r="Q104">
        <f t="shared" si="43"/>
        <v>23.437954095861258</v>
      </c>
      <c r="R104">
        <f t="shared" si="44"/>
        <v>23.43866759202063</v>
      </c>
      <c r="S104">
        <f t="shared" si="45"/>
        <v>21.97871321987337</v>
      </c>
      <c r="T104">
        <f t="shared" si="46"/>
        <v>9.216356699232646</v>
      </c>
      <c r="U104">
        <f t="shared" si="47"/>
        <v>0.04303217461475916</v>
      </c>
      <c r="V104">
        <f t="shared" si="48"/>
        <v>-0.468820347167406</v>
      </c>
      <c r="W104">
        <f t="shared" si="49"/>
        <v>98.938640879898</v>
      </c>
      <c r="X104" s="7">
        <f t="shared" si="50"/>
        <v>0.5003255696855329</v>
      </c>
      <c r="Y104" s="7">
        <f t="shared" si="51"/>
        <v>0.2254960116858162</v>
      </c>
      <c r="Z104" s="7">
        <f t="shared" si="52"/>
        <v>0.7751551276852495</v>
      </c>
      <c r="AA104">
        <f t="shared" si="53"/>
        <v>791.509127039184</v>
      </c>
      <c r="AB104">
        <f t="shared" si="54"/>
        <v>719.5311796528326</v>
      </c>
      <c r="AC104">
        <f t="shared" si="55"/>
        <v>-0.1172050867918415</v>
      </c>
      <c r="AD104">
        <f t="shared" si="30"/>
        <v>30.783820414289686</v>
      </c>
      <c r="AE104">
        <f t="shared" si="56"/>
        <v>59.216179585710314</v>
      </c>
      <c r="AF104">
        <f t="shared" si="57"/>
        <v>0.009610423432726063</v>
      </c>
      <c r="AG104">
        <f t="shared" si="58"/>
        <v>59.22579000914304</v>
      </c>
      <c r="AH104">
        <f t="shared" si="31"/>
        <v>179.7739503862457</v>
      </c>
    </row>
    <row r="105" spans="4:34" ht="15">
      <c r="D105" s="1">
        <f t="shared" si="59"/>
        <v>40282</v>
      </c>
      <c r="E105" s="7">
        <f t="shared" si="32"/>
        <v>0.5</v>
      </c>
      <c r="F105" s="2">
        <f t="shared" si="33"/>
        <v>2455301.2916666665</v>
      </c>
      <c r="G105" s="3">
        <f t="shared" si="34"/>
        <v>0.10284166096280661</v>
      </c>
      <c r="I105">
        <f t="shared" si="35"/>
        <v>22.84542846366321</v>
      </c>
      <c r="J105">
        <f t="shared" si="36"/>
        <v>4059.7312332816114</v>
      </c>
      <c r="K105">
        <f t="shared" si="37"/>
        <v>0.01670430950506731</v>
      </c>
      <c r="L105">
        <f t="shared" si="38"/>
        <v>1.879655012716886</v>
      </c>
      <c r="M105">
        <f t="shared" si="39"/>
        <v>24.725083476380096</v>
      </c>
      <c r="N105">
        <f t="shared" si="40"/>
        <v>4061.610888294328</v>
      </c>
      <c r="O105">
        <f t="shared" si="41"/>
        <v>1.0030943643044408</v>
      </c>
      <c r="P105">
        <f t="shared" si="42"/>
        <v>24.72398530045258</v>
      </c>
      <c r="Q105">
        <f t="shared" si="43"/>
        <v>23.437953739826092</v>
      </c>
      <c r="R105">
        <f t="shared" si="44"/>
        <v>23.438664963435954</v>
      </c>
      <c r="S105">
        <f t="shared" si="45"/>
        <v>22.90221140282262</v>
      </c>
      <c r="T105">
        <f t="shared" si="46"/>
        <v>9.57654226058994</v>
      </c>
      <c r="U105">
        <f t="shared" si="47"/>
        <v>0.043032164688315916</v>
      </c>
      <c r="V105">
        <f t="shared" si="48"/>
        <v>-0.22110015148740608</v>
      </c>
      <c r="W105">
        <f t="shared" si="49"/>
        <v>99.25426670725447</v>
      </c>
      <c r="X105" s="7">
        <f t="shared" si="50"/>
        <v>0.5001535417718663</v>
      </c>
      <c r="Y105" s="7">
        <f t="shared" si="51"/>
        <v>0.2244472453628261</v>
      </c>
      <c r="Z105" s="7">
        <f t="shared" si="52"/>
        <v>0.7758598381809065</v>
      </c>
      <c r="AA105">
        <f t="shared" si="53"/>
        <v>794.0341336580358</v>
      </c>
      <c r="AB105">
        <f t="shared" si="54"/>
        <v>719.7788998485125</v>
      </c>
      <c r="AC105">
        <f t="shared" si="55"/>
        <v>-0.05527503787186561</v>
      </c>
      <c r="AD105">
        <f t="shared" si="30"/>
        <v>30.423497511822482</v>
      </c>
      <c r="AE105">
        <f t="shared" si="56"/>
        <v>59.57650248817752</v>
      </c>
      <c r="AF105">
        <f t="shared" si="57"/>
        <v>0.009473592769379606</v>
      </c>
      <c r="AG105">
        <f t="shared" si="58"/>
        <v>59.5859760809469</v>
      </c>
      <c r="AH105">
        <f t="shared" si="31"/>
        <v>179.89236549645705</v>
      </c>
    </row>
    <row r="106" spans="4:34" ht="15">
      <c r="D106" s="1">
        <f t="shared" si="59"/>
        <v>40283</v>
      </c>
      <c r="E106" s="7">
        <f t="shared" si="32"/>
        <v>0.5</v>
      </c>
      <c r="F106" s="2">
        <f t="shared" si="33"/>
        <v>2455302.2916666665</v>
      </c>
      <c r="G106" s="3">
        <f t="shared" si="34"/>
        <v>0.10286903947067794</v>
      </c>
      <c r="I106">
        <f t="shared" si="35"/>
        <v>23.83107582553521</v>
      </c>
      <c r="J106">
        <f t="shared" si="36"/>
        <v>4060.7168335624706</v>
      </c>
      <c r="K106">
        <f t="shared" si="37"/>
        <v>0.016704308353443394</v>
      </c>
      <c r="L106">
        <f t="shared" si="38"/>
        <v>1.873174077221349</v>
      </c>
      <c r="M106">
        <f t="shared" si="39"/>
        <v>25.70424990275656</v>
      </c>
      <c r="N106">
        <f t="shared" si="40"/>
        <v>4062.590007639692</v>
      </c>
      <c r="O106">
        <f t="shared" si="41"/>
        <v>1.0033753626431599</v>
      </c>
      <c r="P106">
        <f t="shared" si="42"/>
        <v>25.703152952217245</v>
      </c>
      <c r="Q106">
        <f t="shared" si="43"/>
        <v>23.43795338379093</v>
      </c>
      <c r="R106">
        <f t="shared" si="44"/>
        <v>23.43866233424377</v>
      </c>
      <c r="S106">
        <f t="shared" si="45"/>
        <v>23.82714413232736</v>
      </c>
      <c r="T106">
        <f t="shared" si="46"/>
        <v>9.934080773644565</v>
      </c>
      <c r="U106">
        <f t="shared" si="47"/>
        <v>0.043032154759579735</v>
      </c>
      <c r="V106">
        <f t="shared" si="48"/>
        <v>0.0208955169080454</v>
      </c>
      <c r="W106">
        <f t="shared" si="49"/>
        <v>99.56856082699957</v>
      </c>
      <c r="X106" s="7">
        <f t="shared" si="50"/>
        <v>0.4999854892243694</v>
      </c>
      <c r="Y106" s="7">
        <f t="shared" si="51"/>
        <v>0.22340615359381508</v>
      </c>
      <c r="Z106" s="7">
        <f t="shared" si="52"/>
        <v>0.7765648248549237</v>
      </c>
      <c r="AA106">
        <f t="shared" si="53"/>
        <v>796.5484866159966</v>
      </c>
      <c r="AB106">
        <f t="shared" si="54"/>
        <v>720.020895516908</v>
      </c>
      <c r="AC106">
        <f t="shared" si="55"/>
        <v>0.005223879227003181</v>
      </c>
      <c r="AD106">
        <f t="shared" si="30"/>
        <v>30.065919585023387</v>
      </c>
      <c r="AE106">
        <f t="shared" si="56"/>
        <v>59.93408041497661</v>
      </c>
      <c r="AF106">
        <f t="shared" si="57"/>
        <v>0.009338795204335483</v>
      </c>
      <c r="AG106">
        <f t="shared" si="58"/>
        <v>59.94341921018095</v>
      </c>
      <c r="AH106">
        <f t="shared" si="31"/>
        <v>180.01027065411466</v>
      </c>
    </row>
    <row r="107" spans="4:34" ht="15">
      <c r="D107" s="1">
        <f t="shared" si="59"/>
        <v>40284</v>
      </c>
      <c r="E107" s="7">
        <f t="shared" si="32"/>
        <v>0.5</v>
      </c>
      <c r="F107" s="2">
        <f t="shared" si="33"/>
        <v>2455303.2916666665</v>
      </c>
      <c r="G107" s="3">
        <f t="shared" si="34"/>
        <v>0.10289641797854925</v>
      </c>
      <c r="I107">
        <f t="shared" si="35"/>
        <v>24.816723187407206</v>
      </c>
      <c r="J107">
        <f t="shared" si="36"/>
        <v>4061.702433843329</v>
      </c>
      <c r="K107">
        <f t="shared" si="37"/>
        <v>0.01670430720181929</v>
      </c>
      <c r="L107">
        <f t="shared" si="38"/>
        <v>1.8661459301968073</v>
      </c>
      <c r="M107">
        <f t="shared" si="39"/>
        <v>26.682869117604014</v>
      </c>
      <c r="N107">
        <f t="shared" si="40"/>
        <v>4063.5685797735255</v>
      </c>
      <c r="O107">
        <f t="shared" si="41"/>
        <v>1.0036552907925433</v>
      </c>
      <c r="P107">
        <f t="shared" si="42"/>
        <v>26.68177338852962</v>
      </c>
      <c r="Q107">
        <f t="shared" si="43"/>
        <v>23.437953027755764</v>
      </c>
      <c r="R107">
        <f t="shared" si="44"/>
        <v>23.438659704446014</v>
      </c>
      <c r="S107">
        <f t="shared" si="45"/>
        <v>24.75357498194525</v>
      </c>
      <c r="T107">
        <f t="shared" si="46"/>
        <v>10.288878806418857</v>
      </c>
      <c r="U107">
        <f t="shared" si="47"/>
        <v>0.04303214482855795</v>
      </c>
      <c r="V107">
        <f t="shared" si="48"/>
        <v>0.2569160288157226</v>
      </c>
      <c r="W107">
        <f t="shared" si="49"/>
        <v>99.88145739736596</v>
      </c>
      <c r="X107" s="7">
        <f t="shared" si="50"/>
        <v>0.49982158609110017</v>
      </c>
      <c r="Y107" s="7">
        <f t="shared" si="51"/>
        <v>0.22237309332063912</v>
      </c>
      <c r="Z107" s="7">
        <f t="shared" si="52"/>
        <v>0.7772700788615612</v>
      </c>
      <c r="AA107">
        <f t="shared" si="53"/>
        <v>799.0516591789277</v>
      </c>
      <c r="AB107">
        <f t="shared" si="54"/>
        <v>720.2569160288157</v>
      </c>
      <c r="AC107">
        <f t="shared" si="55"/>
        <v>0.06422900720392022</v>
      </c>
      <c r="AD107">
        <f t="shared" si="30"/>
        <v>29.711175941526918</v>
      </c>
      <c r="AE107">
        <f t="shared" si="56"/>
        <v>60.28882405847308</v>
      </c>
      <c r="AF107">
        <f t="shared" si="57"/>
        <v>0.009206020517807991</v>
      </c>
      <c r="AG107">
        <f t="shared" si="58"/>
        <v>60.29803007899089</v>
      </c>
      <c r="AH107">
        <f t="shared" si="31"/>
        <v>180.1275073530325</v>
      </c>
    </row>
    <row r="108" spans="4:34" ht="15">
      <c r="D108" s="1">
        <f t="shared" si="59"/>
        <v>40285</v>
      </c>
      <c r="E108" s="7">
        <f t="shared" si="32"/>
        <v>0.5</v>
      </c>
      <c r="F108" s="2">
        <f t="shared" si="33"/>
        <v>2455304.2916666665</v>
      </c>
      <c r="G108" s="3">
        <f t="shared" si="34"/>
        <v>0.10292379648642057</v>
      </c>
      <c r="I108">
        <f t="shared" si="35"/>
        <v>25.802370549280568</v>
      </c>
      <c r="J108">
        <f t="shared" si="36"/>
        <v>4062.6880341241877</v>
      </c>
      <c r="K108">
        <f t="shared" si="37"/>
        <v>0.016704306050194993</v>
      </c>
      <c r="L108">
        <f t="shared" si="38"/>
        <v>1.8585731958706455</v>
      </c>
      <c r="M108">
        <f t="shared" si="39"/>
        <v>27.66094374515121</v>
      </c>
      <c r="N108">
        <f t="shared" si="40"/>
        <v>4064.5466073200582</v>
      </c>
      <c r="O108">
        <f t="shared" si="41"/>
        <v>1.0039340677186646</v>
      </c>
      <c r="P108">
        <f t="shared" si="42"/>
        <v>27.659849233617415</v>
      </c>
      <c r="Q108">
        <f t="shared" si="43"/>
        <v>23.4379526717206</v>
      </c>
      <c r="R108">
        <f t="shared" si="44"/>
        <v>23.438657074044627</v>
      </c>
      <c r="S108">
        <f t="shared" si="45"/>
        <v>25.681565900591455</v>
      </c>
      <c r="T108">
        <f t="shared" si="46"/>
        <v>10.640843165290715</v>
      </c>
      <c r="U108">
        <f t="shared" si="47"/>
        <v>0.043032134895257874</v>
      </c>
      <c r="V108">
        <f t="shared" si="48"/>
        <v>0.4867168653108761</v>
      </c>
      <c r="W108">
        <f t="shared" si="49"/>
        <v>100.19288866701288</v>
      </c>
      <c r="X108" s="7">
        <f t="shared" si="50"/>
        <v>0.49966200217686746</v>
      </c>
      <c r="Y108" s="7">
        <f t="shared" si="51"/>
        <v>0.2213484225462761</v>
      </c>
      <c r="Z108" s="7">
        <f t="shared" si="52"/>
        <v>0.7779755818074587</v>
      </c>
      <c r="AA108">
        <f t="shared" si="53"/>
        <v>801.543109336103</v>
      </c>
      <c r="AB108">
        <f t="shared" si="54"/>
        <v>720.4867168653109</v>
      </c>
      <c r="AC108">
        <f t="shared" si="55"/>
        <v>0.1216792163277205</v>
      </c>
      <c r="AD108">
        <f t="shared" si="30"/>
        <v>29.35935523992303</v>
      </c>
      <c r="AE108">
        <f t="shared" si="56"/>
        <v>60.64064476007697</v>
      </c>
      <c r="AF108">
        <f t="shared" si="57"/>
        <v>0.009075258893363889</v>
      </c>
      <c r="AG108">
        <f t="shared" si="58"/>
        <v>60.64972001897033</v>
      </c>
      <c r="AH108">
        <f t="shared" si="31"/>
        <v>180.24391311345462</v>
      </c>
    </row>
    <row r="109" spans="4:34" ht="15">
      <c r="D109" s="1">
        <f t="shared" si="59"/>
        <v>40286</v>
      </c>
      <c r="E109" s="7">
        <f t="shared" si="32"/>
        <v>0.5</v>
      </c>
      <c r="F109" s="2">
        <f t="shared" si="33"/>
        <v>2455305.2916666665</v>
      </c>
      <c r="G109" s="3">
        <f t="shared" si="34"/>
        <v>0.10295117499429189</v>
      </c>
      <c r="I109">
        <f t="shared" si="35"/>
        <v>26.78801791115393</v>
      </c>
      <c r="J109">
        <f t="shared" si="36"/>
        <v>4063.673634405047</v>
      </c>
      <c r="K109">
        <f t="shared" si="37"/>
        <v>0.016704304898570506</v>
      </c>
      <c r="L109">
        <f t="shared" si="38"/>
        <v>1.8504586497849653</v>
      </c>
      <c r="M109">
        <f t="shared" si="39"/>
        <v>28.638476560938894</v>
      </c>
      <c r="N109">
        <f t="shared" si="40"/>
        <v>4065.5240930548316</v>
      </c>
      <c r="O109">
        <f t="shared" si="41"/>
        <v>1.0042116128560121</v>
      </c>
      <c r="P109">
        <f t="shared" si="42"/>
        <v>28.637383263020332</v>
      </c>
      <c r="Q109">
        <f t="shared" si="43"/>
        <v>23.437952315685433</v>
      </c>
      <c r="R109">
        <f t="shared" si="44"/>
        <v>23.438654443041557</v>
      </c>
      <c r="S109">
        <f t="shared" si="45"/>
        <v>26.611177147503135</v>
      </c>
      <c r="T109">
        <f t="shared" si="46"/>
        <v>10.989880901243373</v>
      </c>
      <c r="U109">
        <f t="shared" si="47"/>
        <v>0.043032124959686904</v>
      </c>
      <c r="V109">
        <f t="shared" si="48"/>
        <v>0.7100598745846497</v>
      </c>
      <c r="W109">
        <f t="shared" si="49"/>
        <v>100.50278492105423</v>
      </c>
      <c r="X109" s="7">
        <f t="shared" si="50"/>
        <v>0.49950690286487176</v>
      </c>
      <c r="Y109" s="7">
        <f t="shared" si="51"/>
        <v>0.2203325003063878</v>
      </c>
      <c r="Z109" s="7">
        <f t="shared" si="52"/>
        <v>0.7786813054233558</v>
      </c>
      <c r="AA109">
        <f t="shared" si="53"/>
        <v>804.0222793684338</v>
      </c>
      <c r="AB109">
        <f t="shared" si="54"/>
        <v>720.7100598745847</v>
      </c>
      <c r="AC109">
        <f t="shared" si="55"/>
        <v>0.17751496864616456</v>
      </c>
      <c r="AD109">
        <f t="shared" si="30"/>
        <v>29.010545501453077</v>
      </c>
      <c r="AE109">
        <f t="shared" si="56"/>
        <v>60.98945449854692</v>
      </c>
      <c r="AF109">
        <f t="shared" si="57"/>
        <v>0.008946500932500824</v>
      </c>
      <c r="AG109">
        <f t="shared" si="58"/>
        <v>60.99840099947942</v>
      </c>
      <c r="AH109">
        <f t="shared" si="31"/>
        <v>180.35932150419706</v>
      </c>
    </row>
    <row r="110" spans="4:34" ht="15">
      <c r="D110" s="1">
        <f t="shared" si="59"/>
        <v>40287</v>
      </c>
      <c r="E110" s="7">
        <f t="shared" si="32"/>
        <v>0.5</v>
      </c>
      <c r="F110" s="2">
        <f t="shared" si="33"/>
        <v>2455306.2916666665</v>
      </c>
      <c r="G110" s="3">
        <f t="shared" si="34"/>
        <v>0.10297855350216321</v>
      </c>
      <c r="I110">
        <f t="shared" si="35"/>
        <v>27.773665273027746</v>
      </c>
      <c r="J110">
        <f t="shared" si="36"/>
        <v>4064.6592346859047</v>
      </c>
      <c r="K110">
        <f t="shared" si="37"/>
        <v>0.01670430374694583</v>
      </c>
      <c r="L110">
        <f t="shared" si="38"/>
        <v>1.8418052173735866</v>
      </c>
      <c r="M110">
        <f t="shared" si="39"/>
        <v>29.615470490401332</v>
      </c>
      <c r="N110">
        <f t="shared" si="40"/>
        <v>4066.5010399032785</v>
      </c>
      <c r="O110">
        <f t="shared" si="41"/>
        <v>1.0044878461288202</v>
      </c>
      <c r="P110">
        <f t="shared" si="42"/>
        <v>29.614378402171603</v>
      </c>
      <c r="Q110">
        <f t="shared" si="43"/>
        <v>23.43795195965027</v>
      </c>
      <c r="R110">
        <f t="shared" si="44"/>
        <v>23.43865181143875</v>
      </c>
      <c r="S110">
        <f t="shared" si="45"/>
        <v>27.542467226547508</v>
      </c>
      <c r="T110">
        <f t="shared" si="46"/>
        <v>11.335899317585062</v>
      </c>
      <c r="U110">
        <f t="shared" si="47"/>
        <v>0.04303211502185234</v>
      </c>
      <c r="V110">
        <f t="shared" si="48"/>
        <v>0.9267135356800015</v>
      </c>
      <c r="W110">
        <f t="shared" si="49"/>
        <v>100.81107443054158</v>
      </c>
      <c r="X110" s="7">
        <f t="shared" si="50"/>
        <v>0.4993564489335556</v>
      </c>
      <c r="Y110" s="7">
        <f t="shared" si="51"/>
        <v>0.21932568662649565</v>
      </c>
      <c r="Z110" s="7">
        <f t="shared" si="52"/>
        <v>0.7793872112406155</v>
      </c>
      <c r="AA110">
        <f t="shared" si="53"/>
        <v>806.4885954443326</v>
      </c>
      <c r="AB110">
        <f t="shared" si="54"/>
        <v>720.92671353568</v>
      </c>
      <c r="AC110">
        <f t="shared" si="55"/>
        <v>0.23167838392001272</v>
      </c>
      <c r="AD110">
        <f t="shared" si="30"/>
        <v>28.664834122425074</v>
      </c>
      <c r="AE110">
        <f t="shared" si="56"/>
        <v>61.33516587757492</v>
      </c>
      <c r="AF110">
        <f t="shared" si="57"/>
        <v>0.00881973766807674</v>
      </c>
      <c r="AG110">
        <f t="shared" si="58"/>
        <v>61.343985615243</v>
      </c>
      <c r="AH110">
        <f t="shared" si="31"/>
        <v>180.47356218137384</v>
      </c>
    </row>
    <row r="111" spans="4:34" ht="15">
      <c r="D111" s="1">
        <f t="shared" si="59"/>
        <v>40288</v>
      </c>
      <c r="E111" s="7">
        <f t="shared" si="32"/>
        <v>0.5</v>
      </c>
      <c r="F111" s="2">
        <f t="shared" si="33"/>
        <v>2455307.2916666665</v>
      </c>
      <c r="G111" s="3">
        <f t="shared" si="34"/>
        <v>0.10300593201003454</v>
      </c>
      <c r="I111">
        <f t="shared" si="35"/>
        <v>28.759312634902017</v>
      </c>
      <c r="J111">
        <f t="shared" si="36"/>
        <v>4065.644834966763</v>
      </c>
      <c r="K111">
        <f t="shared" si="37"/>
        <v>0.016704302595320963</v>
      </c>
      <c r="L111">
        <f t="shared" si="38"/>
        <v>1.8326159725090994</v>
      </c>
      <c r="M111">
        <f t="shared" si="39"/>
        <v>30.591928607411116</v>
      </c>
      <c r="N111">
        <f t="shared" si="40"/>
        <v>4067.4774509392723</v>
      </c>
      <c r="O111">
        <f t="shared" si="41"/>
        <v>1.004762687972115</v>
      </c>
      <c r="P111">
        <f t="shared" si="42"/>
        <v>30.590837724942784</v>
      </c>
      <c r="Q111">
        <f t="shared" si="43"/>
        <v>23.437951603615105</v>
      </c>
      <c r="R111">
        <f t="shared" si="44"/>
        <v>23.43864917923814</v>
      </c>
      <c r="S111">
        <f t="shared" si="45"/>
        <v>28.47549281991002</v>
      </c>
      <c r="T111">
        <f t="shared" si="46"/>
        <v>11.67880597918118</v>
      </c>
      <c r="U111">
        <f t="shared" si="47"/>
        <v>0.04303210508176152</v>
      </c>
      <c r="V111">
        <f t="shared" si="48"/>
        <v>1.1364532287450795</v>
      </c>
      <c r="W111">
        <f t="shared" si="49"/>
        <v>101.11768340565874</v>
      </c>
      <c r="X111" s="7">
        <f t="shared" si="50"/>
        <v>0.49921079636892707</v>
      </c>
      <c r="Y111" s="7">
        <f t="shared" si="51"/>
        <v>0.21832834246431945</v>
      </c>
      <c r="Z111" s="7">
        <f t="shared" si="52"/>
        <v>0.7800932502735347</v>
      </c>
      <c r="AA111">
        <f t="shared" si="53"/>
        <v>808.9414672452699</v>
      </c>
      <c r="AB111">
        <f t="shared" si="54"/>
        <v>721.136453228745</v>
      </c>
      <c r="AC111">
        <f t="shared" si="55"/>
        <v>0.28411330718626004</v>
      </c>
      <c r="AD111">
        <f t="shared" si="30"/>
        <v>28.322307887333213</v>
      </c>
      <c r="AE111">
        <f t="shared" si="56"/>
        <v>61.67769211266679</v>
      </c>
      <c r="AF111">
        <f t="shared" si="57"/>
        <v>0.008694960576663406</v>
      </c>
      <c r="AG111">
        <f t="shared" si="58"/>
        <v>61.68638707324345</v>
      </c>
      <c r="AH111">
        <f t="shared" si="31"/>
        <v>180.58646094359025</v>
      </c>
    </row>
    <row r="112" spans="4:34" ht="15">
      <c r="D112" s="1">
        <f t="shared" si="59"/>
        <v>40289</v>
      </c>
      <c r="E112" s="7">
        <f t="shared" si="32"/>
        <v>0.5</v>
      </c>
      <c r="F112" s="2">
        <f t="shared" si="33"/>
        <v>2455308.2916666665</v>
      </c>
      <c r="G112" s="3">
        <f t="shared" si="34"/>
        <v>0.10303331051790586</v>
      </c>
      <c r="I112">
        <f t="shared" si="35"/>
        <v>29.744959996776743</v>
      </c>
      <c r="J112">
        <f t="shared" si="36"/>
        <v>4066.630435247621</v>
      </c>
      <c r="K112">
        <f t="shared" si="37"/>
        <v>0.016704301443695908</v>
      </c>
      <c r="L112">
        <f t="shared" si="38"/>
        <v>1.8228941360211663</v>
      </c>
      <c r="M112">
        <f t="shared" si="39"/>
        <v>31.56785413279791</v>
      </c>
      <c r="N112">
        <f t="shared" si="40"/>
        <v>4068.453329383642</v>
      </c>
      <c r="O112">
        <f t="shared" si="41"/>
        <v>1.005036059352477</v>
      </c>
      <c r="P112">
        <f t="shared" si="42"/>
        <v>31.56676445216251</v>
      </c>
      <c r="Q112">
        <f t="shared" si="43"/>
        <v>23.43795124757994</v>
      </c>
      <c r="R112">
        <f t="shared" si="44"/>
        <v>23.438646546441678</v>
      </c>
      <c r="S112">
        <f t="shared" si="45"/>
        <v>29.41030872123393</v>
      </c>
      <c r="T112">
        <f t="shared" si="46"/>
        <v>12.018508723248969</v>
      </c>
      <c r="U112">
        <f t="shared" si="47"/>
        <v>0.0430320951394218</v>
      </c>
      <c r="V112">
        <f t="shared" si="48"/>
        <v>1.339061511346053</v>
      </c>
      <c r="W112">
        <f t="shared" si="49"/>
        <v>101.4225359529052</v>
      </c>
      <c r="X112" s="7">
        <f t="shared" si="50"/>
        <v>0.4990700961726764</v>
      </c>
      <c r="Y112" s="7">
        <f t="shared" si="51"/>
        <v>0.21734082963682858</v>
      </c>
      <c r="Z112" s="7">
        <f t="shared" si="52"/>
        <v>0.7807993627085241</v>
      </c>
      <c r="AA112">
        <f t="shared" si="53"/>
        <v>811.3802876232417</v>
      </c>
      <c r="AB112">
        <f t="shared" si="54"/>
        <v>721.339061511346</v>
      </c>
      <c r="AC112">
        <f t="shared" si="55"/>
        <v>0.3347653778365043</v>
      </c>
      <c r="AD112">
        <f t="shared" si="30"/>
        <v>27.983052982650126</v>
      </c>
      <c r="AE112">
        <f t="shared" si="56"/>
        <v>62.01694701734988</v>
      </c>
      <c r="AF112">
        <f t="shared" si="57"/>
        <v>0.008572161589887526</v>
      </c>
      <c r="AG112">
        <f t="shared" si="58"/>
        <v>62.02551917893977</v>
      </c>
      <c r="AH112">
        <f t="shared" si="31"/>
        <v>180.69783980575858</v>
      </c>
    </row>
    <row r="113" spans="4:34" ht="15">
      <c r="D113" s="1">
        <f t="shared" si="59"/>
        <v>40290</v>
      </c>
      <c r="E113" s="7">
        <f t="shared" si="32"/>
        <v>0.5</v>
      </c>
      <c r="F113" s="2">
        <f t="shared" si="33"/>
        <v>2455309.2916666665</v>
      </c>
      <c r="G113" s="3">
        <f t="shared" si="34"/>
        <v>0.10306068902577718</v>
      </c>
      <c r="I113">
        <f t="shared" si="35"/>
        <v>30.730607358651923</v>
      </c>
      <c r="J113">
        <f t="shared" si="36"/>
        <v>4067.6160355284783</v>
      </c>
      <c r="K113">
        <f t="shared" si="37"/>
        <v>0.01670430029207066</v>
      </c>
      <c r="L113">
        <f t="shared" si="38"/>
        <v>1.8126430741869377</v>
      </c>
      <c r="M113">
        <f t="shared" si="39"/>
        <v>32.54325043283886</v>
      </c>
      <c r="N113">
        <f t="shared" si="40"/>
        <v>4069.428678602665</v>
      </c>
      <c r="O113">
        <f t="shared" si="41"/>
        <v>1.0053078817885177</v>
      </c>
      <c r="P113">
        <f t="shared" si="42"/>
        <v>32.5421619501069</v>
      </c>
      <c r="Q113">
        <f t="shared" si="43"/>
        <v>23.437950891544773</v>
      </c>
      <c r="R113">
        <f t="shared" si="44"/>
        <v>23.43864391305131</v>
      </c>
      <c r="S113">
        <f t="shared" si="45"/>
        <v>30.346967768281157</v>
      </c>
      <c r="T113">
        <f t="shared" si="46"/>
        <v>12.354915671757825</v>
      </c>
      <c r="U113">
        <f t="shared" si="47"/>
        <v>0.04303208519484054</v>
      </c>
      <c r="V113">
        <f t="shared" si="48"/>
        <v>1.534328400300344</v>
      </c>
      <c r="W113">
        <f t="shared" si="49"/>
        <v>101.72555403655474</v>
      </c>
      <c r="X113" s="7">
        <f t="shared" si="50"/>
        <v>0.4989344941664581</v>
      </c>
      <c r="Y113" s="7">
        <f t="shared" si="51"/>
        <v>0.21636351073158377</v>
      </c>
      <c r="Z113" s="7">
        <f t="shared" si="52"/>
        <v>0.7815054776013324</v>
      </c>
      <c r="AA113">
        <f t="shared" si="53"/>
        <v>813.8044322924379</v>
      </c>
      <c r="AB113">
        <f t="shared" si="54"/>
        <v>721.5343284003003</v>
      </c>
      <c r="AC113">
        <f t="shared" si="55"/>
        <v>0.3835821000750741</v>
      </c>
      <c r="AD113">
        <f t="shared" si="30"/>
        <v>27.647155011255954</v>
      </c>
      <c r="AE113">
        <f t="shared" si="56"/>
        <v>62.352844988744046</v>
      </c>
      <c r="AF113">
        <f t="shared" si="57"/>
        <v>0.008451333104818355</v>
      </c>
      <c r="AG113">
        <f t="shared" si="58"/>
        <v>62.36129632184886</v>
      </c>
      <c r="AH113">
        <f t="shared" si="31"/>
        <v>180.80751709301026</v>
      </c>
    </row>
    <row r="114" spans="4:34" ht="15">
      <c r="D114" s="1">
        <f t="shared" si="59"/>
        <v>40291</v>
      </c>
      <c r="E114" s="7">
        <f t="shared" si="32"/>
        <v>0.5</v>
      </c>
      <c r="F114" s="2">
        <f t="shared" si="33"/>
        <v>2455310.2916666665</v>
      </c>
      <c r="G114" s="3">
        <f t="shared" si="34"/>
        <v>0.1030880675336485</v>
      </c>
      <c r="I114">
        <f t="shared" si="35"/>
        <v>31.716254720527104</v>
      </c>
      <c r="J114">
        <f t="shared" si="36"/>
        <v>4068.601635809336</v>
      </c>
      <c r="K114">
        <f t="shared" si="37"/>
        <v>0.016704299140445224</v>
      </c>
      <c r="L114">
        <f t="shared" si="38"/>
        <v>1.8018662971946622</v>
      </c>
      <c r="M114">
        <f t="shared" si="39"/>
        <v>33.51812101772177</v>
      </c>
      <c r="N114">
        <f t="shared" si="40"/>
        <v>4070.4035021065306</v>
      </c>
      <c r="O114">
        <f t="shared" si="41"/>
        <v>1.0055780773710652</v>
      </c>
      <c r="P114">
        <f t="shared" si="42"/>
        <v>33.517033728962744</v>
      </c>
      <c r="Q114">
        <f t="shared" si="43"/>
        <v>23.43795053550961</v>
      </c>
      <c r="R114">
        <f t="shared" si="44"/>
        <v>23.438641279068975</v>
      </c>
      <c r="S114">
        <f t="shared" si="45"/>
        <v>31.285520775198606</v>
      </c>
      <c r="T114">
        <f t="shared" si="46"/>
        <v>12.687935245477401</v>
      </c>
      <c r="U114">
        <f t="shared" si="47"/>
        <v>0.043032075248025055</v>
      </c>
      <c r="V114">
        <f t="shared" si="48"/>
        <v>1.722051658413251</v>
      </c>
      <c r="W114">
        <f t="shared" si="49"/>
        <v>102.0266574446888</v>
      </c>
      <c r="X114" s="7">
        <f t="shared" si="50"/>
        <v>0.49880413079276864</v>
      </c>
      <c r="Y114" s="7">
        <f t="shared" si="51"/>
        <v>0.2153967490019664</v>
      </c>
      <c r="Z114" s="7">
        <f t="shared" si="52"/>
        <v>0.7822115125835708</v>
      </c>
      <c r="AA114">
        <f t="shared" si="53"/>
        <v>816.2132595575104</v>
      </c>
      <c r="AB114">
        <f t="shared" si="54"/>
        <v>721.7220516584133</v>
      </c>
      <c r="AC114">
        <f t="shared" si="55"/>
        <v>0.43051291460332664</v>
      </c>
      <c r="AD114">
        <f t="shared" si="30"/>
        <v>27.31469900745578</v>
      </c>
      <c r="AE114">
        <f t="shared" si="56"/>
        <v>62.68530099254422</v>
      </c>
      <c r="AF114">
        <f t="shared" si="57"/>
        <v>0.008332467993453212</v>
      </c>
      <c r="AG114">
        <f t="shared" si="58"/>
        <v>62.693633460537676</v>
      </c>
      <c r="AH114">
        <f t="shared" si="31"/>
        <v>180.91530755615833</v>
      </c>
    </row>
    <row r="115" spans="4:34" ht="15">
      <c r="D115" s="1">
        <f t="shared" si="59"/>
        <v>40292</v>
      </c>
      <c r="E115" s="7">
        <f t="shared" si="32"/>
        <v>0.5</v>
      </c>
      <c r="F115" s="2">
        <f t="shared" si="33"/>
        <v>2455311.2916666665</v>
      </c>
      <c r="G115" s="3">
        <f t="shared" si="34"/>
        <v>0.10311544604151981</v>
      </c>
      <c r="I115">
        <f t="shared" si="35"/>
        <v>32.70190208240274</v>
      </c>
      <c r="J115">
        <f t="shared" si="36"/>
        <v>4069.587236090192</v>
      </c>
      <c r="K115">
        <f t="shared" si="37"/>
        <v>0.0167042979888196</v>
      </c>
      <c r="L115">
        <f t="shared" si="38"/>
        <v>1.7905674575814432</v>
      </c>
      <c r="M115">
        <f t="shared" si="39"/>
        <v>34.492469539984185</v>
      </c>
      <c r="N115">
        <f t="shared" si="40"/>
        <v>4071.3778035477735</v>
      </c>
      <c r="O115">
        <f t="shared" si="41"/>
        <v>1.0058465687830607</v>
      </c>
      <c r="P115">
        <f t="shared" si="42"/>
        <v>34.49138344126656</v>
      </c>
      <c r="Q115">
        <f t="shared" si="43"/>
        <v>23.437950179474445</v>
      </c>
      <c r="R115">
        <f t="shared" si="44"/>
        <v>23.438638644496624</v>
      </c>
      <c r="S115">
        <f t="shared" si="45"/>
        <v>32.226016464487586</v>
      </c>
      <c r="T115">
        <f t="shared" si="46"/>
        <v>13.017476179713773</v>
      </c>
      <c r="U115">
        <f t="shared" si="47"/>
        <v>0.0430320652989827</v>
      </c>
      <c r="V115">
        <f t="shared" si="48"/>
        <v>1.9020370854263517</v>
      </c>
      <c r="W115">
        <f t="shared" si="49"/>
        <v>102.3257637601169</v>
      </c>
      <c r="X115" s="7">
        <f t="shared" si="50"/>
        <v>0.49867914091289833</v>
      </c>
      <c r="Y115" s="7">
        <f t="shared" si="51"/>
        <v>0.21444090824590695</v>
      </c>
      <c r="Z115" s="7">
        <f t="shared" si="52"/>
        <v>0.7829173735798898</v>
      </c>
      <c r="AA115">
        <f t="shared" si="53"/>
        <v>818.6061100809352</v>
      </c>
      <c r="AB115">
        <f t="shared" si="54"/>
        <v>721.9020370854264</v>
      </c>
      <c r="AC115">
        <f t="shared" si="55"/>
        <v>0.47550927135660004</v>
      </c>
      <c r="AD115">
        <f t="shared" si="30"/>
        <v>26.985769452527094</v>
      </c>
      <c r="AE115">
        <f t="shared" si="56"/>
        <v>63.014230547472906</v>
      </c>
      <c r="AF115">
        <f t="shared" si="57"/>
        <v>0.00821555961134618</v>
      </c>
      <c r="AG115">
        <f t="shared" si="58"/>
        <v>63.02244610708425</v>
      </c>
      <c r="AH115">
        <f t="shared" si="31"/>
        <v>181.02102251073498</v>
      </c>
    </row>
    <row r="116" spans="4:34" ht="15">
      <c r="D116" s="1">
        <f t="shared" si="59"/>
        <v>40293</v>
      </c>
      <c r="E116" s="7">
        <f t="shared" si="32"/>
        <v>0.5</v>
      </c>
      <c r="F116" s="2">
        <f t="shared" si="33"/>
        <v>2455312.2916666665</v>
      </c>
      <c r="G116" s="3">
        <f t="shared" si="34"/>
        <v>0.10314282454939114</v>
      </c>
      <c r="I116">
        <f t="shared" si="35"/>
        <v>33.687549444279284</v>
      </c>
      <c r="J116">
        <f t="shared" si="36"/>
        <v>4070.5728363710496</v>
      </c>
      <c r="K116">
        <f t="shared" si="37"/>
        <v>0.016704296837193783</v>
      </c>
      <c r="L116">
        <f t="shared" si="38"/>
        <v>1.7787503486461362</v>
      </c>
      <c r="M116">
        <f t="shared" si="39"/>
        <v>35.46629979292542</v>
      </c>
      <c r="N116">
        <f t="shared" si="40"/>
        <v>4072.3515867196957</v>
      </c>
      <c r="O116">
        <f t="shared" si="41"/>
        <v>1.0061132793191643</v>
      </c>
      <c r="P116">
        <f t="shared" si="42"/>
        <v>35.46521488031664</v>
      </c>
      <c r="Q116">
        <f t="shared" si="43"/>
        <v>23.43794982343928</v>
      </c>
      <c r="R116">
        <f t="shared" si="44"/>
        <v>23.438636009336197</v>
      </c>
      <c r="S116">
        <f t="shared" si="45"/>
        <v>33.16850139877964</v>
      </c>
      <c r="T116">
        <f t="shared" si="46"/>
        <v>13.343447541768919</v>
      </c>
      <c r="U116">
        <f t="shared" si="47"/>
        <v>0.04303205534772081</v>
      </c>
      <c r="V116">
        <f t="shared" si="48"/>
        <v>2.0740988124123474</v>
      </c>
      <c r="W116">
        <f t="shared" si="49"/>
        <v>102.62278833650444</v>
      </c>
      <c r="X116" s="7">
        <f t="shared" si="50"/>
        <v>0.49855965360249144</v>
      </c>
      <c r="Y116" s="7">
        <f t="shared" si="51"/>
        <v>0.21349635266775688</v>
      </c>
      <c r="Z116" s="7">
        <f t="shared" si="52"/>
        <v>0.7836229545372261</v>
      </c>
      <c r="AA116">
        <f t="shared" si="53"/>
        <v>820.9823066920355</v>
      </c>
      <c r="AB116">
        <f t="shared" si="54"/>
        <v>722.0740988124123</v>
      </c>
      <c r="AC116">
        <f t="shared" si="55"/>
        <v>0.5185247031030826</v>
      </c>
      <c r="AD116">
        <f t="shared" si="30"/>
        <v>26.660450290725908</v>
      </c>
      <c r="AE116">
        <f t="shared" si="56"/>
        <v>63.339549709274095</v>
      </c>
      <c r="AF116">
        <f t="shared" si="57"/>
        <v>0.008100601805418333</v>
      </c>
      <c r="AG116">
        <f t="shared" si="58"/>
        <v>63.34765031107951</v>
      </c>
      <c r="AH116">
        <f t="shared" si="31"/>
        <v>181.12447000101912</v>
      </c>
    </row>
    <row r="117" spans="4:34" ht="15">
      <c r="D117" s="1">
        <f t="shared" si="59"/>
        <v>40294</v>
      </c>
      <c r="E117" s="7">
        <f t="shared" si="32"/>
        <v>0.5</v>
      </c>
      <c r="F117" s="2">
        <f t="shared" si="33"/>
        <v>2455313.2916666665</v>
      </c>
      <c r="G117" s="3">
        <f t="shared" si="34"/>
        <v>0.10317020305726246</v>
      </c>
      <c r="I117">
        <f t="shared" si="35"/>
        <v>34.673196806156284</v>
      </c>
      <c r="J117">
        <f t="shared" si="36"/>
        <v>4071.5584366519065</v>
      </c>
      <c r="K117">
        <f t="shared" si="37"/>
        <v>0.016704295685567777</v>
      </c>
      <c r="L117">
        <f t="shared" si="38"/>
        <v>1.7664189028384034</v>
      </c>
      <c r="M117">
        <f t="shared" si="39"/>
        <v>36.43961570899469</v>
      </c>
      <c r="N117">
        <f t="shared" si="40"/>
        <v>4073.3248555547448</v>
      </c>
      <c r="O117">
        <f t="shared" si="41"/>
        <v>1.0063781329050614</v>
      </c>
      <c r="P117">
        <f t="shared" si="42"/>
        <v>36.43853197856119</v>
      </c>
      <c r="Q117">
        <f t="shared" si="43"/>
        <v>23.437949467404113</v>
      </c>
      <c r="R117">
        <f t="shared" si="44"/>
        <v>23.43863337358965</v>
      </c>
      <c r="S117">
        <f t="shared" si="45"/>
        <v>34.11301991253976</v>
      </c>
      <c r="T117">
        <f t="shared" si="46"/>
        <v>13.665758750158185</v>
      </c>
      <c r="U117">
        <f t="shared" si="47"/>
        <v>0.04303204539424678</v>
      </c>
      <c r="V117">
        <f t="shared" si="48"/>
        <v>2.2380595987827587</v>
      </c>
      <c r="W117">
        <f t="shared" si="49"/>
        <v>102.91764428004117</v>
      </c>
      <c r="X117" s="7">
        <f t="shared" si="50"/>
        <v>0.4984457919452898</v>
      </c>
      <c r="Y117" s="7">
        <f t="shared" si="51"/>
        <v>0.21256344672295321</v>
      </c>
      <c r="Z117" s="7">
        <f t="shared" si="52"/>
        <v>0.7843281371676265</v>
      </c>
      <c r="AA117">
        <f t="shared" si="53"/>
        <v>823.3411542403294</v>
      </c>
      <c r="AB117">
        <f t="shared" si="54"/>
        <v>722.2380595987828</v>
      </c>
      <c r="AC117">
        <f t="shared" si="55"/>
        <v>0.5595148996956993</v>
      </c>
      <c r="AD117">
        <f t="shared" si="30"/>
        <v>26.338824945666076</v>
      </c>
      <c r="AE117">
        <f t="shared" si="56"/>
        <v>63.661175054333924</v>
      </c>
      <c r="AF117">
        <f t="shared" si="57"/>
        <v>0.007987588920980818</v>
      </c>
      <c r="AG117">
        <f t="shared" si="58"/>
        <v>63.66916264325491</v>
      </c>
      <c r="AH117">
        <f t="shared" si="31"/>
        <v>181.22545499104393</v>
      </c>
    </row>
    <row r="118" spans="4:34" ht="15">
      <c r="D118" s="1">
        <f t="shared" si="59"/>
        <v>40295</v>
      </c>
      <c r="E118" s="7">
        <f t="shared" si="32"/>
        <v>0.5</v>
      </c>
      <c r="F118" s="2">
        <f t="shared" si="33"/>
        <v>2455314.2916666665</v>
      </c>
      <c r="G118" s="3">
        <f t="shared" si="34"/>
        <v>0.10319758156513378</v>
      </c>
      <c r="I118">
        <f t="shared" si="35"/>
        <v>35.65884416803374</v>
      </c>
      <c r="J118">
        <f t="shared" si="36"/>
        <v>4072.5440369327625</v>
      </c>
      <c r="K118">
        <f t="shared" si="37"/>
        <v>0.016704294533941583</v>
      </c>
      <c r="L118">
        <f t="shared" si="38"/>
        <v>1.7535771901247288</v>
      </c>
      <c r="M118">
        <f t="shared" si="39"/>
        <v>37.41242135815847</v>
      </c>
      <c r="N118">
        <f t="shared" si="40"/>
        <v>4074.2976141228874</v>
      </c>
      <c r="O118">
        <f t="shared" si="41"/>
        <v>1.006641054116478</v>
      </c>
      <c r="P118">
        <f t="shared" si="42"/>
        <v>37.41133880596568</v>
      </c>
      <c r="Q118">
        <f t="shared" si="43"/>
        <v>23.43794911136895</v>
      </c>
      <c r="R118">
        <f t="shared" si="44"/>
        <v>23.438630737258926</v>
      </c>
      <c r="S118">
        <f t="shared" si="45"/>
        <v>35.059614043830024</v>
      </c>
      <c r="T118">
        <f t="shared" si="46"/>
        <v>13.984319595616485</v>
      </c>
      <c r="U118">
        <f t="shared" si="47"/>
        <v>0.043032035438567956</v>
      </c>
      <c r="V118">
        <f t="shared" si="48"/>
        <v>2.3937511310098736</v>
      </c>
      <c r="W118">
        <f t="shared" si="49"/>
        <v>103.21024243699084</v>
      </c>
      <c r="X118" s="7">
        <f t="shared" si="50"/>
        <v>0.49833767282568764</v>
      </c>
      <c r="Y118" s="7">
        <f t="shared" si="51"/>
        <v>0.21164255494515752</v>
      </c>
      <c r="Z118" s="7">
        <f t="shared" si="52"/>
        <v>0.7850327907062177</v>
      </c>
      <c r="AA118">
        <f t="shared" si="53"/>
        <v>825.6819394959267</v>
      </c>
      <c r="AB118">
        <f t="shared" si="54"/>
        <v>722.3937511310098</v>
      </c>
      <c r="AC118">
        <f t="shared" si="55"/>
        <v>0.5984377827524554</v>
      </c>
      <c r="AD118">
        <f t="shared" si="30"/>
        <v>26.020976336970776</v>
      </c>
      <c r="AE118">
        <f t="shared" si="56"/>
        <v>63.979023663029224</v>
      </c>
      <c r="AF118">
        <f t="shared" si="57"/>
        <v>0.00787651580799466</v>
      </c>
      <c r="AG118">
        <f t="shared" si="58"/>
        <v>63.98690017883722</v>
      </c>
      <c r="AH118">
        <f t="shared" si="31"/>
        <v>181.32377958435126</v>
      </c>
    </row>
    <row r="119" spans="4:34" ht="15">
      <c r="D119" s="1">
        <f t="shared" si="59"/>
        <v>40296</v>
      </c>
      <c r="E119" s="7">
        <f t="shared" si="32"/>
        <v>0.5</v>
      </c>
      <c r="F119" s="2">
        <f t="shared" si="33"/>
        <v>2455315.2916666665</v>
      </c>
      <c r="G119" s="3">
        <f t="shared" si="34"/>
        <v>0.1032249600730051</v>
      </c>
      <c r="I119">
        <f t="shared" si="35"/>
        <v>36.64449152991165</v>
      </c>
      <c r="J119">
        <f t="shared" si="36"/>
        <v>4073.529637213619</v>
      </c>
      <c r="K119">
        <f t="shared" si="37"/>
        <v>0.016704293382315195</v>
      </c>
      <c r="L119">
        <f t="shared" si="38"/>
        <v>1.7402294163323913</v>
      </c>
      <c r="M119">
        <f t="shared" si="39"/>
        <v>38.38472094624404</v>
      </c>
      <c r="N119">
        <f t="shared" si="40"/>
        <v>4075.2698666299516</v>
      </c>
      <c r="O119">
        <f t="shared" si="41"/>
        <v>1.0069019681978997</v>
      </c>
      <c r="P119">
        <f t="shared" si="42"/>
        <v>38.38363956835637</v>
      </c>
      <c r="Q119">
        <f t="shared" si="43"/>
        <v>23.437948755333785</v>
      </c>
      <c r="R119">
        <f t="shared" si="44"/>
        <v>23.43862810034597</v>
      </c>
      <c r="S119">
        <f t="shared" si="45"/>
        <v>36.00832346627226</v>
      </c>
      <c r="T119">
        <f t="shared" si="46"/>
        <v>14.2990402639189</v>
      </c>
      <c r="U119">
        <f t="shared" si="47"/>
        <v>0.043032025480691675</v>
      </c>
      <c r="V119">
        <f t="shared" si="48"/>
        <v>2.5410143221012964</v>
      </c>
      <c r="W119">
        <f t="shared" si="49"/>
        <v>103.50049138746877</v>
      </c>
      <c r="X119" s="7">
        <f t="shared" si="50"/>
        <v>0.498235406720763</v>
      </c>
      <c r="Y119" s="7">
        <f t="shared" si="51"/>
        <v>0.21073404175557195</v>
      </c>
      <c r="Z119" s="7">
        <f t="shared" si="52"/>
        <v>0.7857367716859541</v>
      </c>
      <c r="AA119">
        <f t="shared" si="53"/>
        <v>828.0039310997502</v>
      </c>
      <c r="AB119">
        <f t="shared" si="54"/>
        <v>722.5410143221013</v>
      </c>
      <c r="AC119">
        <f t="shared" si="55"/>
        <v>0.6352535805253297</v>
      </c>
      <c r="AD119">
        <f t="shared" si="30"/>
        <v>25.706986897080874</v>
      </c>
      <c r="AE119">
        <f t="shared" si="56"/>
        <v>64.29301310291913</v>
      </c>
      <c r="AF119">
        <f t="shared" si="57"/>
        <v>0.007767377826584967</v>
      </c>
      <c r="AG119">
        <f t="shared" si="58"/>
        <v>64.30078048074571</v>
      </c>
      <c r="AH119">
        <f t="shared" si="31"/>
        <v>181.4192432743312</v>
      </c>
    </row>
    <row r="120" spans="4:34" ht="15">
      <c r="D120" s="1">
        <f t="shared" si="59"/>
        <v>40297</v>
      </c>
      <c r="E120" s="7">
        <f t="shared" si="32"/>
        <v>0.5</v>
      </c>
      <c r="F120" s="2">
        <f t="shared" si="33"/>
        <v>2455316.2916666665</v>
      </c>
      <c r="G120" s="3">
        <f t="shared" si="34"/>
        <v>0.10325233858087643</v>
      </c>
      <c r="I120">
        <f t="shared" si="35"/>
        <v>37.63013889179001</v>
      </c>
      <c r="J120">
        <f t="shared" si="36"/>
        <v>4074.515237494475</v>
      </c>
      <c r="K120">
        <f t="shared" si="37"/>
        <v>0.01670429223068862</v>
      </c>
      <c r="L120">
        <f t="shared" si="38"/>
        <v>1.7263799214723443</v>
      </c>
      <c r="M120">
        <f t="shared" si="39"/>
        <v>39.356518813262355</v>
      </c>
      <c r="N120">
        <f t="shared" si="40"/>
        <v>4076.2416174159475</v>
      </c>
      <c r="O120">
        <f t="shared" si="41"/>
        <v>1.0071608010809896</v>
      </c>
      <c r="P120">
        <f t="shared" si="42"/>
        <v>39.35543860574324</v>
      </c>
      <c r="Q120">
        <f t="shared" si="43"/>
        <v>23.43794839929862</v>
      </c>
      <c r="R120">
        <f t="shared" si="44"/>
        <v>23.43862546285273</v>
      </c>
      <c r="S120">
        <f t="shared" si="45"/>
        <v>36.95918542136723</v>
      </c>
      <c r="T120">
        <f t="shared" si="46"/>
        <v>14.609831360539092</v>
      </c>
      <c r="U120">
        <f t="shared" si="47"/>
        <v>0.0430320155206253</v>
      </c>
      <c r="V120">
        <f t="shared" si="48"/>
        <v>2.679699610809225</v>
      </c>
      <c r="W120">
        <f t="shared" si="49"/>
        <v>103.78829744580143</v>
      </c>
      <c r="X120" s="7">
        <f t="shared" si="50"/>
        <v>0.49813909749249363</v>
      </c>
      <c r="Y120" s="7">
        <f t="shared" si="51"/>
        <v>0.20983827125415633</v>
      </c>
      <c r="Z120" s="7">
        <f t="shared" si="52"/>
        <v>0.7864399237308309</v>
      </c>
      <c r="AA120">
        <f t="shared" si="53"/>
        <v>830.3063795664115</v>
      </c>
      <c r="AB120">
        <f t="shared" si="54"/>
        <v>722.6796996108093</v>
      </c>
      <c r="AC120">
        <f t="shared" si="55"/>
        <v>0.66992490270232</v>
      </c>
      <c r="AD120">
        <f t="shared" si="30"/>
        <v>25.396938588085785</v>
      </c>
      <c r="AE120">
        <f t="shared" si="56"/>
        <v>64.60306141191421</v>
      </c>
      <c r="AF120">
        <f t="shared" si="57"/>
        <v>0.007660170851818859</v>
      </c>
      <c r="AG120">
        <f t="shared" si="58"/>
        <v>64.61072158276603</v>
      </c>
      <c r="AH120">
        <f t="shared" si="31"/>
        <v>181.51164322703391</v>
      </c>
    </row>
    <row r="121" spans="4:34" ht="15">
      <c r="D121" s="1">
        <f t="shared" si="59"/>
        <v>40298</v>
      </c>
      <c r="E121" s="7">
        <f t="shared" si="32"/>
        <v>0.5</v>
      </c>
      <c r="F121" s="2">
        <f t="shared" si="33"/>
        <v>2455317.2916666665</v>
      </c>
      <c r="G121" s="3">
        <f t="shared" si="34"/>
        <v>0.10327971708874775</v>
      </c>
      <c r="I121">
        <f t="shared" si="35"/>
        <v>38.61578625366883</v>
      </c>
      <c r="J121">
        <f t="shared" si="36"/>
        <v>4075.5008377753306</v>
      </c>
      <c r="K121">
        <f t="shared" si="37"/>
        <v>0.016704291079061854</v>
      </c>
      <c r="L121">
        <f t="shared" si="38"/>
        <v>1.7120331780417997</v>
      </c>
      <c r="M121">
        <f t="shared" si="39"/>
        <v>40.32781943171063</v>
      </c>
      <c r="N121">
        <f t="shared" si="40"/>
        <v>4077.2128709533727</v>
      </c>
      <c r="O121">
        <f t="shared" si="41"/>
        <v>1.0074174794027098</v>
      </c>
      <c r="P121">
        <f t="shared" si="42"/>
        <v>40.32674039062248</v>
      </c>
      <c r="Q121">
        <f t="shared" si="43"/>
        <v>23.437948043263454</v>
      </c>
      <c r="R121">
        <f t="shared" si="44"/>
        <v>23.438622824781163</v>
      </c>
      <c r="S121">
        <f t="shared" si="45"/>
        <v>37.91223465133602</v>
      </c>
      <c r="T121">
        <f t="shared" si="46"/>
        <v>14.916603937164005</v>
      </c>
      <c r="U121">
        <f t="shared" si="47"/>
        <v>0.043032005558376205</v>
      </c>
      <c r="V121">
        <f t="shared" si="48"/>
        <v>2.809667259504353</v>
      </c>
      <c r="W121">
        <f t="shared" si="49"/>
        <v>104.0735646678245</v>
      </c>
      <c r="X121" s="7">
        <f t="shared" si="50"/>
        <v>0.4980488421808998</v>
      </c>
      <c r="Y121" s="7">
        <f t="shared" si="51"/>
        <v>0.2089556069924984</v>
      </c>
      <c r="Z121" s="7">
        <f t="shared" si="52"/>
        <v>0.7871420773693012</v>
      </c>
      <c r="AA121">
        <f t="shared" si="53"/>
        <v>832.588517342596</v>
      </c>
      <c r="AB121">
        <f t="shared" si="54"/>
        <v>722.8096672595044</v>
      </c>
      <c r="AC121">
        <f t="shared" si="55"/>
        <v>0.7024168148761021</v>
      </c>
      <c r="AD121">
        <f t="shared" si="30"/>
        <v>25.090912918425186</v>
      </c>
      <c r="AE121">
        <f t="shared" si="56"/>
        <v>64.90908708157481</v>
      </c>
      <c r="AF121">
        <f t="shared" si="57"/>
        <v>0.00755489127774958</v>
      </c>
      <c r="AG121">
        <f t="shared" si="58"/>
        <v>64.91664197285256</v>
      </c>
      <c r="AH121">
        <f t="shared" si="31"/>
        <v>181.60077459830688</v>
      </c>
    </row>
    <row r="122" spans="4:34" ht="15">
      <c r="D122" s="1">
        <f t="shared" si="59"/>
        <v>40299</v>
      </c>
      <c r="E122" s="7">
        <f t="shared" si="32"/>
        <v>0.5</v>
      </c>
      <c r="F122" s="2">
        <f t="shared" si="33"/>
        <v>2455318.2916666665</v>
      </c>
      <c r="G122" s="3">
        <f t="shared" si="34"/>
        <v>0.10330709559661906</v>
      </c>
      <c r="I122">
        <f t="shared" si="35"/>
        <v>39.60143361554765</v>
      </c>
      <c r="J122">
        <f t="shared" si="36"/>
        <v>4076.4864380561858</v>
      </c>
      <c r="K122">
        <f t="shared" si="37"/>
        <v>0.0167042899274349</v>
      </c>
      <c r="L122">
        <f t="shared" si="38"/>
        <v>1.6971937893073892</v>
      </c>
      <c r="M122">
        <f t="shared" si="39"/>
        <v>41.29862740485504</v>
      </c>
      <c r="N122">
        <f t="shared" si="40"/>
        <v>4078.183631845493</v>
      </c>
      <c r="O122">
        <f t="shared" si="41"/>
        <v>1.0076719305231445</v>
      </c>
      <c r="P122">
        <f t="shared" si="42"/>
        <v>41.297549526259274</v>
      </c>
      <c r="Q122">
        <f t="shared" si="43"/>
        <v>23.437947687228288</v>
      </c>
      <c r="R122">
        <f t="shared" si="44"/>
        <v>23.438620186133207</v>
      </c>
      <c r="S122">
        <f t="shared" si="45"/>
        <v>38.86750333266231</v>
      </c>
      <c r="T122">
        <f t="shared" si="46"/>
        <v>15.21926952007886</v>
      </c>
      <c r="U122">
        <f t="shared" si="47"/>
        <v>0.043031995593951704</v>
      </c>
      <c r="V122">
        <f t="shared" si="48"/>
        <v>2.930787649596659</v>
      </c>
      <c r="W122">
        <f t="shared" si="49"/>
        <v>104.3561948654781</v>
      </c>
      <c r="X122" s="7">
        <f t="shared" si="50"/>
        <v>0.49796473079889125</v>
      </c>
      <c r="Y122" s="7">
        <f t="shared" si="51"/>
        <v>0.20808641172811876</v>
      </c>
      <c r="Z122" s="7">
        <f t="shared" si="52"/>
        <v>0.7878430498696638</v>
      </c>
      <c r="AA122">
        <f t="shared" si="53"/>
        <v>834.8495589238248</v>
      </c>
      <c r="AB122">
        <f t="shared" si="54"/>
        <v>722.9307876495967</v>
      </c>
      <c r="AC122">
        <f t="shared" si="55"/>
        <v>0.7326969123991773</v>
      </c>
      <c r="AD122">
        <f t="shared" si="30"/>
        <v>24.78899095929086</v>
      </c>
      <c r="AE122">
        <f t="shared" si="56"/>
        <v>65.21100904070914</v>
      </c>
      <c r="AF122">
        <f t="shared" si="57"/>
        <v>0.007451536020721797</v>
      </c>
      <c r="AG122">
        <f t="shared" si="58"/>
        <v>65.21846057672987</v>
      </c>
      <c r="AH122">
        <f t="shared" si="31"/>
        <v>181.686430887179</v>
      </c>
    </row>
    <row r="123" spans="4:34" ht="15">
      <c r="D123" s="1">
        <f t="shared" si="59"/>
        <v>40300</v>
      </c>
      <c r="E123" s="7">
        <f t="shared" si="32"/>
        <v>0.5</v>
      </c>
      <c r="F123" s="2">
        <f t="shared" si="33"/>
        <v>2455319.2916666665</v>
      </c>
      <c r="G123" s="3">
        <f t="shared" si="34"/>
        <v>0.10333447410449038</v>
      </c>
      <c r="I123">
        <f t="shared" si="35"/>
        <v>40.58708097742738</v>
      </c>
      <c r="J123">
        <f t="shared" si="36"/>
        <v>4077.4720383370413</v>
      </c>
      <c r="K123">
        <f t="shared" si="37"/>
        <v>0.016704288775807753</v>
      </c>
      <c r="L123">
        <f t="shared" si="38"/>
        <v>1.6818664875697649</v>
      </c>
      <c r="M123">
        <f t="shared" si="39"/>
        <v>42.26894746499714</v>
      </c>
      <c r="N123">
        <f t="shared" si="40"/>
        <v>4079.153904824611</v>
      </c>
      <c r="O123">
        <f t="shared" si="41"/>
        <v>1.0079240825430202</v>
      </c>
      <c r="P123">
        <f t="shared" si="42"/>
        <v>42.267870744954195</v>
      </c>
      <c r="Q123">
        <f t="shared" si="43"/>
        <v>23.437947331193126</v>
      </c>
      <c r="R123">
        <f t="shared" si="44"/>
        <v>23.438617546910823</v>
      </c>
      <c r="S123">
        <f t="shared" si="45"/>
        <v>39.82502101052815</v>
      </c>
      <c r="T123">
        <f t="shared" si="46"/>
        <v>15.517740140432586</v>
      </c>
      <c r="U123">
        <f t="shared" si="47"/>
        <v>0.04303198562735924</v>
      </c>
      <c r="V123">
        <f t="shared" si="48"/>
        <v>3.042941573343473</v>
      </c>
      <c r="W123">
        <f t="shared" si="49"/>
        <v>104.63608762905834</v>
      </c>
      <c r="X123" s="7">
        <f t="shared" si="50"/>
        <v>0.49788684612962253</v>
      </c>
      <c r="Y123" s="7">
        <f t="shared" si="51"/>
        <v>0.20723104716001603</v>
      </c>
      <c r="Z123" s="7">
        <f t="shared" si="52"/>
        <v>0.788542645099229</v>
      </c>
      <c r="AA123">
        <f t="shared" si="53"/>
        <v>837.0887010324667</v>
      </c>
      <c r="AB123">
        <f t="shared" si="54"/>
        <v>723.0429415733435</v>
      </c>
      <c r="AC123">
        <f t="shared" si="55"/>
        <v>0.7607353933358638</v>
      </c>
      <c r="AD123">
        <f t="shared" si="30"/>
        <v>24.491253360536124</v>
      </c>
      <c r="AE123">
        <f t="shared" si="56"/>
        <v>65.50874663946388</v>
      </c>
      <c r="AF123">
        <f t="shared" si="57"/>
        <v>0.007350102521924759</v>
      </c>
      <c r="AG123">
        <f t="shared" si="58"/>
        <v>65.5160967419858</v>
      </c>
      <c r="AH123">
        <f t="shared" si="31"/>
        <v>181.76840432721312</v>
      </c>
    </row>
    <row r="124" spans="4:34" ht="15">
      <c r="D124" s="1">
        <f t="shared" si="59"/>
        <v>40301</v>
      </c>
      <c r="E124" s="7">
        <f t="shared" si="32"/>
        <v>0.5</v>
      </c>
      <c r="F124" s="2">
        <f t="shared" si="33"/>
        <v>2455320.2916666665</v>
      </c>
      <c r="G124" s="3">
        <f t="shared" si="34"/>
        <v>0.10336185261236171</v>
      </c>
      <c r="I124">
        <f t="shared" si="35"/>
        <v>41.572728339307105</v>
      </c>
      <c r="J124">
        <f t="shared" si="36"/>
        <v>4078.457638617896</v>
      </c>
      <c r="K124">
        <f t="shared" si="37"/>
        <v>0.016704287624180417</v>
      </c>
      <c r="L124">
        <f t="shared" si="38"/>
        <v>1.6660561324105565</v>
      </c>
      <c r="M124">
        <f t="shared" si="39"/>
        <v>43.238784471717665</v>
      </c>
      <c r="N124">
        <f t="shared" si="40"/>
        <v>4080.1236947503066</v>
      </c>
      <c r="O124">
        <f t="shared" si="41"/>
        <v>1.00817386432093</v>
      </c>
      <c r="P124">
        <f t="shared" si="42"/>
        <v>43.23770890628697</v>
      </c>
      <c r="Q124">
        <f t="shared" si="43"/>
        <v>23.43794697515796</v>
      </c>
      <c r="R124">
        <f t="shared" si="44"/>
        <v>23.43861490711595</v>
      </c>
      <c r="S124">
        <f t="shared" si="45"/>
        <v>40.78481453433835</v>
      </c>
      <c r="T124">
        <f t="shared" si="46"/>
        <v>15.81192836638544</v>
      </c>
      <c r="U124">
        <f t="shared" si="47"/>
        <v>0.043031975658606114</v>
      </c>
      <c r="V124">
        <f t="shared" si="48"/>
        <v>3.1460205208477254</v>
      </c>
      <c r="W124">
        <f t="shared" si="49"/>
        <v>104.9131403574777</v>
      </c>
      <c r="X124" s="7">
        <f t="shared" si="50"/>
        <v>0.4978152635271891</v>
      </c>
      <c r="Y124" s="7">
        <f t="shared" si="51"/>
        <v>0.20638987364530656</v>
      </c>
      <c r="Z124" s="7">
        <f t="shared" si="52"/>
        <v>0.7892406534090716</v>
      </c>
      <c r="AA124">
        <f t="shared" si="53"/>
        <v>839.3051228598216</v>
      </c>
      <c r="AB124">
        <f t="shared" si="54"/>
        <v>723.1460205208477</v>
      </c>
      <c r="AC124">
        <f t="shared" si="55"/>
        <v>0.7865051302119355</v>
      </c>
      <c r="AD124">
        <f t="shared" si="30"/>
        <v>24.19778036588419</v>
      </c>
      <c r="AE124">
        <f t="shared" si="56"/>
        <v>65.80221963411581</v>
      </c>
      <c r="AF124">
        <f t="shared" si="57"/>
        <v>0.0072505887491739925</v>
      </c>
      <c r="AG124">
        <f t="shared" si="58"/>
        <v>65.80947022286499</v>
      </c>
      <c r="AH124">
        <f t="shared" si="31"/>
        <v>181.8464863177205</v>
      </c>
    </row>
    <row r="125" spans="4:34" ht="15">
      <c r="D125" s="1">
        <f t="shared" si="59"/>
        <v>40302</v>
      </c>
      <c r="E125" s="7">
        <f t="shared" si="32"/>
        <v>0.5</v>
      </c>
      <c r="F125" s="2">
        <f t="shared" si="33"/>
        <v>2455321.2916666665</v>
      </c>
      <c r="G125" s="3">
        <f t="shared" si="34"/>
        <v>0.10338923112023303</v>
      </c>
      <c r="I125">
        <f t="shared" si="35"/>
        <v>42.55837570118774</v>
      </c>
      <c r="J125">
        <f t="shared" si="36"/>
        <v>4079.443238898751</v>
      </c>
      <c r="K125">
        <f t="shared" si="37"/>
        <v>0.016704286472552895</v>
      </c>
      <c r="L125">
        <f t="shared" si="38"/>
        <v>1.6497677089222016</v>
      </c>
      <c r="M125">
        <f t="shared" si="39"/>
        <v>44.20814341010994</v>
      </c>
      <c r="N125">
        <f t="shared" si="40"/>
        <v>4081.0930066076735</v>
      </c>
      <c r="O125">
        <f t="shared" si="41"/>
        <v>1.008421205490252</v>
      </c>
      <c r="P125">
        <f t="shared" si="42"/>
        <v>44.20706899534995</v>
      </c>
      <c r="Q125">
        <f t="shared" si="43"/>
        <v>23.437946619122794</v>
      </c>
      <c r="R125">
        <f t="shared" si="44"/>
        <v>23.43861226675055</v>
      </c>
      <c r="S125">
        <f t="shared" si="45"/>
        <v>41.74690799455735</v>
      </c>
      <c r="T125">
        <f t="shared" si="46"/>
        <v>16.10174733714139</v>
      </c>
      <c r="U125">
        <f t="shared" si="47"/>
        <v>0.04303196568769972</v>
      </c>
      <c r="V125">
        <f t="shared" si="48"/>
        <v>3.2399269610216535</v>
      </c>
      <c r="W125">
        <f t="shared" si="49"/>
        <v>105.18724829688738</v>
      </c>
      <c r="X125" s="7">
        <f t="shared" si="50"/>
        <v>0.49775005072151274</v>
      </c>
      <c r="Y125" s="7">
        <f t="shared" si="51"/>
        <v>0.2055632498968256</v>
      </c>
      <c r="Z125" s="7">
        <f t="shared" si="52"/>
        <v>0.7899368515462</v>
      </c>
      <c r="AA125">
        <f t="shared" si="53"/>
        <v>841.497986375099</v>
      </c>
      <c r="AB125">
        <f t="shared" si="54"/>
        <v>723.2399269610216</v>
      </c>
      <c r="AC125">
        <f t="shared" si="55"/>
        <v>0.8099817402554095</v>
      </c>
      <c r="AD125">
        <f t="shared" si="30"/>
        <v>23.908651827198533</v>
      </c>
      <c r="AE125">
        <f t="shared" si="56"/>
        <v>66.09134817280147</v>
      </c>
      <c r="AF125">
        <f t="shared" si="57"/>
        <v>0.007152993197892271</v>
      </c>
      <c r="AG125">
        <f t="shared" si="58"/>
        <v>66.09850116599937</v>
      </c>
      <c r="AH125">
        <f t="shared" si="31"/>
        <v>181.92046789646702</v>
      </c>
    </row>
    <row r="126" spans="4:34" ht="15">
      <c r="D126" s="1">
        <f t="shared" si="59"/>
        <v>40303</v>
      </c>
      <c r="E126" s="7">
        <f t="shared" si="32"/>
        <v>0.5</v>
      </c>
      <c r="F126" s="2">
        <f t="shared" si="33"/>
        <v>2455322.2916666665</v>
      </c>
      <c r="G126" s="3">
        <f t="shared" si="34"/>
        <v>0.10341660962810435</v>
      </c>
      <c r="I126">
        <f t="shared" si="35"/>
        <v>43.544023063068835</v>
      </c>
      <c r="J126">
        <f t="shared" si="36"/>
        <v>4080.4288391796063</v>
      </c>
      <c r="K126">
        <f t="shared" si="37"/>
        <v>0.016704285320925178</v>
      </c>
      <c r="L126">
        <f t="shared" si="38"/>
        <v>1.6330063259218175</v>
      </c>
      <c r="M126">
        <f t="shared" si="39"/>
        <v>45.177029388990654</v>
      </c>
      <c r="N126">
        <f t="shared" si="40"/>
        <v>4082.0618455055283</v>
      </c>
      <c r="O126">
        <f t="shared" si="41"/>
        <v>1.008666036475773</v>
      </c>
      <c r="P126">
        <f t="shared" si="42"/>
        <v>45.17595612095884</v>
      </c>
      <c r="Q126">
        <f t="shared" si="43"/>
        <v>23.43794626308763</v>
      </c>
      <c r="R126">
        <f t="shared" si="44"/>
        <v>23.438609625816564</v>
      </c>
      <c r="S126">
        <f t="shared" si="45"/>
        <v>42.71132266106942</v>
      </c>
      <c r="T126">
        <f t="shared" si="46"/>
        <v>16.387110798853822</v>
      </c>
      <c r="U126">
        <f t="shared" si="47"/>
        <v>0.04303195571464741</v>
      </c>
      <c r="V126">
        <f t="shared" si="48"/>
        <v>3.3245746152621725</v>
      </c>
      <c r="W126">
        <f t="shared" si="49"/>
        <v>105.45830458799766</v>
      </c>
      <c r="X126" s="7">
        <f t="shared" si="50"/>
        <v>0.49769126762829013</v>
      </c>
      <c r="Y126" s="7">
        <f t="shared" si="51"/>
        <v>0.20475153266162996</v>
      </c>
      <c r="Z126" s="7">
        <f t="shared" si="52"/>
        <v>0.7906310025949502</v>
      </c>
      <c r="AA126">
        <f t="shared" si="53"/>
        <v>843.6664367039813</v>
      </c>
      <c r="AB126">
        <f t="shared" si="54"/>
        <v>723.3245746152621</v>
      </c>
      <c r="AC126">
        <f t="shared" si="55"/>
        <v>0.8311436538155306</v>
      </c>
      <c r="AD126">
        <f t="shared" si="30"/>
        <v>23.623947217564677</v>
      </c>
      <c r="AE126">
        <f t="shared" si="56"/>
        <v>66.37605278243532</v>
      </c>
      <c r="AF126">
        <f t="shared" si="57"/>
        <v>0.007057314891255605</v>
      </c>
      <c r="AG126">
        <f t="shared" si="58"/>
        <v>66.38311009732658</v>
      </c>
      <c r="AH126">
        <f t="shared" si="31"/>
        <v>181.9901402554467</v>
      </c>
    </row>
    <row r="127" spans="4:34" ht="15">
      <c r="D127" s="1">
        <f t="shared" si="59"/>
        <v>40304</v>
      </c>
      <c r="E127" s="7">
        <f t="shared" si="32"/>
        <v>0.5</v>
      </c>
      <c r="F127" s="2">
        <f t="shared" si="33"/>
        <v>2455323.2916666665</v>
      </c>
      <c r="G127" s="3">
        <f t="shared" si="34"/>
        <v>0.10344398813597568</v>
      </c>
      <c r="I127">
        <f t="shared" si="35"/>
        <v>44.52967042495038</v>
      </c>
      <c r="J127">
        <f t="shared" si="36"/>
        <v>4081.41443946046</v>
      </c>
      <c r="K127">
        <f t="shared" si="37"/>
        <v>0.016704284169297274</v>
      </c>
      <c r="L127">
        <f t="shared" si="38"/>
        <v>1.6157772141495643</v>
      </c>
      <c r="M127">
        <f t="shared" si="39"/>
        <v>46.14544763909995</v>
      </c>
      <c r="N127">
        <f t="shared" si="40"/>
        <v>4083.0302166746096</v>
      </c>
      <c r="O127">
        <f t="shared" si="41"/>
        <v>1.0089082885100056</v>
      </c>
      <c r="P127">
        <f t="shared" si="42"/>
        <v>46.1443755138528</v>
      </c>
      <c r="Q127">
        <f t="shared" si="43"/>
        <v>23.437945907052463</v>
      </c>
      <c r="R127">
        <f t="shared" si="44"/>
        <v>23.43860698431595</v>
      </c>
      <c r="S127">
        <f t="shared" si="45"/>
        <v>43.67807692330699</v>
      </c>
      <c r="T127">
        <f t="shared" si="46"/>
        <v>16.667933142395153</v>
      </c>
      <c r="U127">
        <f t="shared" si="47"/>
        <v>0.04303194573945659</v>
      </c>
      <c r="V127">
        <f t="shared" si="48"/>
        <v>3.399888722570141</v>
      </c>
      <c r="W127">
        <f t="shared" si="49"/>
        <v>105.72620032242874</v>
      </c>
      <c r="X127" s="7">
        <f t="shared" si="50"/>
        <v>0.4976389661648819</v>
      </c>
      <c r="Y127" s="7">
        <f t="shared" si="51"/>
        <v>0.20395507638035765</v>
      </c>
      <c r="Z127" s="7">
        <f t="shared" si="52"/>
        <v>0.7913228559494061</v>
      </c>
      <c r="AA127">
        <f t="shared" si="53"/>
        <v>845.8096025794299</v>
      </c>
      <c r="AB127">
        <f t="shared" si="54"/>
        <v>723.3998887225702</v>
      </c>
      <c r="AC127">
        <f t="shared" si="55"/>
        <v>0.8499721806425384</v>
      </c>
      <c r="AD127">
        <f t="shared" si="30"/>
        <v>23.34374564290461</v>
      </c>
      <c r="AE127">
        <f t="shared" si="56"/>
        <v>66.65625435709539</v>
      </c>
      <c r="AF127">
        <f t="shared" si="57"/>
        <v>0.006963553379460249</v>
      </c>
      <c r="AG127">
        <f t="shared" si="58"/>
        <v>66.66321791047486</v>
      </c>
      <c r="AH127">
        <f t="shared" si="31"/>
        <v>182.05529530122826</v>
      </c>
    </row>
    <row r="128" spans="4:34" ht="15">
      <c r="D128" s="1">
        <f t="shared" si="59"/>
        <v>40305</v>
      </c>
      <c r="E128" s="7">
        <f t="shared" si="32"/>
        <v>0.5</v>
      </c>
      <c r="F128" s="2">
        <f t="shared" si="33"/>
        <v>2455324.2916666665</v>
      </c>
      <c r="G128" s="3">
        <f t="shared" si="34"/>
        <v>0.103471366643847</v>
      </c>
      <c r="I128">
        <f t="shared" si="35"/>
        <v>45.515317786832384</v>
      </c>
      <c r="J128">
        <f t="shared" si="36"/>
        <v>4082.4000397413147</v>
      </c>
      <c r="K128">
        <f t="shared" si="37"/>
        <v>0.01670428301766918</v>
      </c>
      <c r="L128">
        <f t="shared" si="38"/>
        <v>1.598085724452208</v>
      </c>
      <c r="M128">
        <f t="shared" si="39"/>
        <v>47.113403511284595</v>
      </c>
      <c r="N128">
        <f t="shared" si="40"/>
        <v>4083.998125465767</v>
      </c>
      <c r="O128">
        <f t="shared" si="41"/>
        <v>1.0091478936492115</v>
      </c>
      <c r="P128">
        <f t="shared" si="42"/>
        <v>47.11233252487762</v>
      </c>
      <c r="Q128">
        <f t="shared" si="43"/>
        <v>23.4379455510173</v>
      </c>
      <c r="R128">
        <f t="shared" si="44"/>
        <v>23.438604342250663</v>
      </c>
      <c r="S128">
        <f t="shared" si="45"/>
        <v>44.647186232383454</v>
      </c>
      <c r="T128">
        <f t="shared" si="46"/>
        <v>16.944129442968553</v>
      </c>
      <c r="U128">
        <f t="shared" si="47"/>
        <v>0.04303193576213461</v>
      </c>
      <c r="V128">
        <f t="shared" si="48"/>
        <v>3.465806294831446</v>
      </c>
      <c r="W128">
        <f t="shared" si="49"/>
        <v>105.99082460840229</v>
      </c>
      <c r="X128" s="7">
        <f t="shared" si="50"/>
        <v>0.49759319007303365</v>
      </c>
      <c r="Y128" s="7">
        <f t="shared" si="51"/>
        <v>0.20317423282747174</v>
      </c>
      <c r="Z128" s="7">
        <f t="shared" si="52"/>
        <v>0.7920121473185956</v>
      </c>
      <c r="AA128">
        <f t="shared" si="53"/>
        <v>847.9265968672183</v>
      </c>
      <c r="AB128">
        <f t="shared" si="54"/>
        <v>723.4658062948314</v>
      </c>
      <c r="AC128">
        <f t="shared" si="55"/>
        <v>0.8664515737078489</v>
      </c>
      <c r="AD128">
        <f t="shared" si="30"/>
        <v>23.06812585182812</v>
      </c>
      <c r="AE128">
        <f t="shared" si="56"/>
        <v>66.93187414817189</v>
      </c>
      <c r="AF128">
        <f t="shared" si="57"/>
        <v>0.0068717087380611806</v>
      </c>
      <c r="AG128">
        <f t="shared" si="58"/>
        <v>66.93874585690995</v>
      </c>
      <c r="AH128">
        <f t="shared" si="31"/>
        <v>182.1157262610902</v>
      </c>
    </row>
    <row r="129" spans="4:34" ht="15">
      <c r="D129" s="1">
        <f t="shared" si="59"/>
        <v>40306</v>
      </c>
      <c r="E129" s="7">
        <f t="shared" si="32"/>
        <v>0.5</v>
      </c>
      <c r="F129" s="2">
        <f t="shared" si="33"/>
        <v>2455325.2916666665</v>
      </c>
      <c r="G129" s="3">
        <f t="shared" si="34"/>
        <v>0.10349874515171832</v>
      </c>
      <c r="I129">
        <f t="shared" si="35"/>
        <v>46.50096514871484</v>
      </c>
      <c r="J129">
        <f t="shared" si="36"/>
        <v>4083.385640022169</v>
      </c>
      <c r="K129">
        <f t="shared" si="37"/>
        <v>0.016704281866040893</v>
      </c>
      <c r="L129">
        <f t="shared" si="38"/>
        <v>1.5799373259530944</v>
      </c>
      <c r="M129">
        <f t="shared" si="39"/>
        <v>48.08090247466794</v>
      </c>
      <c r="N129">
        <f t="shared" si="40"/>
        <v>4084.9655773481218</v>
      </c>
      <c r="O129">
        <f t="shared" si="41"/>
        <v>1.0093847847891184</v>
      </c>
      <c r="P129">
        <f t="shared" si="42"/>
        <v>48.07983262315569</v>
      </c>
      <c r="Q129">
        <f t="shared" si="43"/>
        <v>23.437945194982134</v>
      </c>
      <c r="R129">
        <f t="shared" si="44"/>
        <v>23.438601699622645</v>
      </c>
      <c r="S129">
        <f t="shared" si="45"/>
        <v>45.61866304548568</v>
      </c>
      <c r="T129">
        <f t="shared" si="46"/>
        <v>17.215615501536664</v>
      </c>
      <c r="U129">
        <f t="shared" si="47"/>
        <v>0.04303192578268883</v>
      </c>
      <c r="V129">
        <f t="shared" si="48"/>
        <v>3.5222763609708854</v>
      </c>
      <c r="W129">
        <f t="shared" si="49"/>
        <v>106.25206464606967</v>
      </c>
      <c r="X129" s="7">
        <f t="shared" si="50"/>
        <v>0.4975539747493258</v>
      </c>
      <c r="Y129" s="7">
        <f t="shared" si="51"/>
        <v>0.2024093507324656</v>
      </c>
      <c r="Z129" s="7">
        <f t="shared" si="52"/>
        <v>0.7926985987661861</v>
      </c>
      <c r="AA129">
        <f t="shared" si="53"/>
        <v>850.0165171685574</v>
      </c>
      <c r="AB129">
        <f t="shared" si="54"/>
        <v>723.5222763609709</v>
      </c>
      <c r="AC129">
        <f t="shared" si="55"/>
        <v>0.8805690902427159</v>
      </c>
      <c r="AD129">
        <f t="shared" si="30"/>
        <v>22.797166243401957</v>
      </c>
      <c r="AE129">
        <f t="shared" si="56"/>
        <v>67.20283375659804</v>
      </c>
      <c r="AF129">
        <f t="shared" si="57"/>
        <v>0.006781781565324383</v>
      </c>
      <c r="AG129">
        <f t="shared" si="58"/>
        <v>67.20961553816336</v>
      </c>
      <c r="AH129">
        <f t="shared" si="31"/>
        <v>182.17122833601843</v>
      </c>
    </row>
    <row r="130" spans="4:34" ht="15">
      <c r="D130" s="1">
        <f t="shared" si="59"/>
        <v>40307</v>
      </c>
      <c r="E130" s="7">
        <f t="shared" si="32"/>
        <v>0.5</v>
      </c>
      <c r="F130" s="2">
        <f t="shared" si="33"/>
        <v>2455326.2916666665</v>
      </c>
      <c r="G130" s="3">
        <f t="shared" si="34"/>
        <v>0.10352612365958963</v>
      </c>
      <c r="I130">
        <f t="shared" si="35"/>
        <v>47.4866125105973</v>
      </c>
      <c r="J130">
        <f t="shared" si="36"/>
        <v>4084.3712403030218</v>
      </c>
      <c r="K130">
        <f t="shared" si="37"/>
        <v>0.016704280714412417</v>
      </c>
      <c r="L130">
        <f t="shared" si="38"/>
        <v>1.5613376042085583</v>
      </c>
      <c r="M130">
        <f t="shared" si="39"/>
        <v>49.04795011480586</v>
      </c>
      <c r="N130">
        <f t="shared" si="40"/>
        <v>4085.93257790723</v>
      </c>
      <c r="O130">
        <f t="shared" si="41"/>
        <v>1.0096188956803402</v>
      </c>
      <c r="P130">
        <f t="shared" si="42"/>
        <v>49.0468813942419</v>
      </c>
      <c r="Q130">
        <f t="shared" si="43"/>
        <v>23.43794483894697</v>
      </c>
      <c r="R130">
        <f t="shared" si="44"/>
        <v>23.438599056433855</v>
      </c>
      <c r="S130">
        <f t="shared" si="45"/>
        <v>46.59251677278475</v>
      </c>
      <c r="T130">
        <f t="shared" si="46"/>
        <v>17.482307888033784</v>
      </c>
      <c r="U130">
        <f t="shared" si="47"/>
        <v>0.04303191580112665</v>
      </c>
      <c r="V130">
        <f t="shared" si="48"/>
        <v>3.5692601986950794</v>
      </c>
      <c r="W130">
        <f t="shared" si="49"/>
        <v>106.50980581274665</v>
      </c>
      <c r="X130" s="7">
        <f t="shared" si="50"/>
        <v>0.49752134708423956</v>
      </c>
      <c r="Y130" s="7">
        <f t="shared" si="51"/>
        <v>0.20166077538216554</v>
      </c>
      <c r="Z130" s="7">
        <f t="shared" si="52"/>
        <v>0.7933819187863136</v>
      </c>
      <c r="AA130">
        <f t="shared" si="53"/>
        <v>852.0784465019732</v>
      </c>
      <c r="AB130">
        <f t="shared" si="54"/>
        <v>723.5692601986951</v>
      </c>
      <c r="AC130">
        <f t="shared" si="55"/>
        <v>0.8923150496737833</v>
      </c>
      <c r="AD130">
        <f aca="true" t="shared" si="60" ref="AD130:AD193">DEGREES(ACOS(SIN(RADIANS($B$2))*SIN(RADIANS(T130))+COS(RADIANS($B$2))*COS(RADIANS(T130))*COS(RADIANS(AC130))))</f>
        <v>22.5309448724992</v>
      </c>
      <c r="AE130">
        <f t="shared" si="56"/>
        <v>67.4690551275008</v>
      </c>
      <c r="AF130">
        <f t="shared" si="57"/>
        <v>0.006693772978529137</v>
      </c>
      <c r="AG130">
        <f t="shared" si="58"/>
        <v>67.47574890047932</v>
      </c>
      <c r="AH130">
        <f aca="true" t="shared" si="61" ref="AH130:AH193">IF(AC130&gt;0,MOD(DEGREES(ACOS(((SIN(RADIANS($B$2))*COS(RADIANS(AD130)))-SIN(RADIANS(T130)))/(COS(RADIANS($B$2))*SIN(RADIANS(AD130)))))+180,360),MOD(540-DEGREES(ACOS(((SIN(RADIANS($B$2))*COS(RADIANS(AD130)))-SIN(RADIANS(T130)))/(COS(RADIANS($B$2))*SIN(RADIANS(AD130))))),360))</f>
        <v>182.2215994013592</v>
      </c>
    </row>
    <row r="131" spans="4:34" ht="15">
      <c r="D131" s="1">
        <f t="shared" si="59"/>
        <v>40308</v>
      </c>
      <c r="E131" s="7">
        <f aca="true" t="shared" si="62" ref="E131:E194">$B$5</f>
        <v>0.5</v>
      </c>
      <c r="F131" s="2">
        <f aca="true" t="shared" si="63" ref="F131:F194">D131+2415018.5+E131-$B$4/24</f>
        <v>2455327.2916666665</v>
      </c>
      <c r="G131" s="3">
        <f aca="true" t="shared" si="64" ref="G131:G194">(F131-2451545)/36525</f>
        <v>0.10355350216746095</v>
      </c>
      <c r="I131">
        <f aca="true" t="shared" si="65" ref="I131:I194">MOD(280.46646+G131*(36000.76983+G131*0.0003032),360)</f>
        <v>48.47225987248066</v>
      </c>
      <c r="J131">
        <f aca="true" t="shared" si="66" ref="J131:J194">357.52911+G131*(35999.05029-0.0001537*G131)</f>
        <v>4085.3568405838755</v>
      </c>
      <c r="K131">
        <f aca="true" t="shared" si="67" ref="K131:K194">0.016708634-G131*(0.000042037+0.0000001267*G131)</f>
        <v>0.016704279562783753</v>
      </c>
      <c r="L131">
        <f aca="true" t="shared" si="68" ref="L131:L194">SIN(RADIANS(J131))*(1.914602-G131*(0.004817+0.000014*G131))+SIN(RADIANS(2*J131))*(0.019993-0.000101*G131)+SIN(RADIANS(3*J131))*0.000289</f>
        <v>1.5422922593517843</v>
      </c>
      <c r="M131">
        <f aca="true" t="shared" si="69" ref="M131:M194">I131+L131</f>
        <v>50.014552131832446</v>
      </c>
      <c r="N131">
        <f aca="true" t="shared" si="70" ref="N131:N194">J131+L131</f>
        <v>4086.899132843227</v>
      </c>
      <c r="O131">
        <f aca="true" t="shared" si="71" ref="O131:O194">(1.000001018*(1-K131*K131))/(1+K131*COS(RADIANS(N131)))</f>
        <v>1.0098501609434984</v>
      </c>
      <c r="P131">
        <f aca="true" t="shared" si="72" ref="P131:P194">M131-0.00569-0.00478*SIN(RADIANS(125.04-1934.136*G131))</f>
        <v>50.01348453826939</v>
      </c>
      <c r="Q131">
        <f aca="true" t="shared" si="73" ref="Q131:Q194">23+(26+((21.448-G131*(46.815+G131*(0.00059-G131*0.001813))))/60)/60</f>
        <v>23.437944482911803</v>
      </c>
      <c r="R131">
        <f aca="true" t="shared" si="74" ref="R131:R194">Q131+0.00256*COS(RADIANS(125.04-1934.136*G131))</f>
        <v>23.43859641268625</v>
      </c>
      <c r="S131">
        <f aca="true" t="shared" si="75" ref="S131:S194">DEGREES(ATAN2(COS(RADIANS(P131)),COS(RADIANS(R131))*SIN(RADIANS(P131))))</f>
        <v>47.568753727135295</v>
      </c>
      <c r="T131">
        <f aca="true" t="shared" si="76" ref="T131:T194">DEGREES(ASIN(SIN(RADIANS(R131))*SIN(RADIANS(P131))))</f>
        <v>17.74412398632207</v>
      </c>
      <c r="U131">
        <f aca="true" t="shared" si="77" ref="U131:U194">TAN(RADIANS(R131/2))*TAN(RADIANS(R131/2))</f>
        <v>0.043031905817455425</v>
      </c>
      <c r="V131">
        <f aca="true" t="shared" si="78" ref="V131:V194">4*DEGREES(U131*SIN(2*RADIANS(I131))-2*K131*SIN(RADIANS(J131))+4*K131*U131*SIN(RADIANS(J131))*COS(2*RADIANS(I131))-0.5*U131*U131*SIN(4*RADIANS(I131))-1.25*K131*K131*SIN(2*RADIANS(J131)))</f>
        <v>3.6067315525441694</v>
      </c>
      <c r="W131">
        <f aca="true" t="shared" si="79" ref="W131:W194">DEGREES(ACOS(COS(RADIANS(90.833))/(COS(RADIANS($B$2))*COS(RADIANS(T131)))-TAN(RADIANS($B$2))*TAN(RADIANS(T131))))</f>
        <v>106.76393175830052</v>
      </c>
      <c r="X131" s="7">
        <f aca="true" t="shared" si="80" ref="X131:X194">(720-4*$B$3-V131+$B$4*60)/1440</f>
        <v>0.49749532531073315</v>
      </c>
      <c r="Y131" s="7">
        <f aca="true" t="shared" si="81" ref="Y131:Y194">(X131*1440-W131*4)/1440</f>
        <v>0.20092884820434284</v>
      </c>
      <c r="Z131" s="7">
        <f aca="true" t="shared" si="82" ref="Z131:Z194">(X131*1440+W131*4)/1440</f>
        <v>0.7940618024171234</v>
      </c>
      <c r="AA131">
        <f aca="true" t="shared" si="83" ref="AA131:AA194">8*W131</f>
        <v>854.1114540664041</v>
      </c>
      <c r="AB131">
        <f aca="true" t="shared" si="84" ref="AB131:AB194">MOD(E131*1440+V131+4*$B$3-60*$B$4,1440)</f>
        <v>723.6067315525441</v>
      </c>
      <c r="AC131">
        <f aca="true" t="shared" si="85" ref="AC131:AC194">IF(AB131/4&lt;0,AB131/4+180,AB131/4-180)</f>
        <v>0.9016828881360368</v>
      </c>
      <c r="AD131">
        <f t="shared" si="60"/>
        <v>22.269539452370406</v>
      </c>
      <c r="AE131">
        <f aca="true" t="shared" si="86" ref="AE131:AE194">90-AD131</f>
        <v>67.73046054762959</v>
      </c>
      <c r="AF131">
        <f aca="true" t="shared" si="87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0.006607684609149745</v>
      </c>
      <c r="AG131">
        <f aca="true" t="shared" si="88" ref="AG131:AG194">AE131+AF131</f>
        <v>67.73706823223874</v>
      </c>
      <c r="AH131">
        <f t="shared" si="61"/>
        <v>182.26664075555553</v>
      </c>
    </row>
    <row r="132" spans="4:34" ht="15">
      <c r="D132" s="1">
        <f aca="true" t="shared" si="89" ref="D132:D195">D131+1</f>
        <v>40309</v>
      </c>
      <c r="E132" s="7">
        <f t="shared" si="62"/>
        <v>0.5</v>
      </c>
      <c r="F132" s="2">
        <f t="shared" si="63"/>
        <v>2455328.2916666665</v>
      </c>
      <c r="G132" s="3">
        <f t="shared" si="64"/>
        <v>0.10358088067533228</v>
      </c>
      <c r="I132">
        <f t="shared" si="65"/>
        <v>49.45790723436494</v>
      </c>
      <c r="J132">
        <f t="shared" si="66"/>
        <v>4086.3424408647284</v>
      </c>
      <c r="K132">
        <f t="shared" si="67"/>
        <v>0.016704278411154898</v>
      </c>
      <c r="L132">
        <f t="shared" si="68"/>
        <v>1.5228071042248965</v>
      </c>
      <c r="M132">
        <f t="shared" si="69"/>
        <v>50.980714338589834</v>
      </c>
      <c r="N132">
        <f t="shared" si="70"/>
        <v>4087.865247968953</v>
      </c>
      <c r="O132">
        <f t="shared" si="71"/>
        <v>1.0100785160840429</v>
      </c>
      <c r="P132">
        <f t="shared" si="72"/>
        <v>50.97964786807932</v>
      </c>
      <c r="Q132">
        <f t="shared" si="73"/>
        <v>23.437944126876637</v>
      </c>
      <c r="R132">
        <f t="shared" si="74"/>
        <v>23.43859376838178</v>
      </c>
      <c r="S132">
        <f t="shared" si="75"/>
        <v>48.54737707683061</v>
      </c>
      <c r="T132">
        <f t="shared" si="76"/>
        <v>18.000982040842526</v>
      </c>
      <c r="U132">
        <f t="shared" si="77"/>
        <v>0.043031895831682564</v>
      </c>
      <c r="V132">
        <f t="shared" si="78"/>
        <v>3.634676836987434</v>
      </c>
      <c r="W132">
        <f t="shared" si="79"/>
        <v>107.01432451090122</v>
      </c>
      <c r="X132" s="7">
        <f t="shared" si="80"/>
        <v>0.4974759188632032</v>
      </c>
      <c r="Y132" s="7">
        <f t="shared" si="81"/>
        <v>0.20021390633292202</v>
      </c>
      <c r="Z132" s="7">
        <f t="shared" si="82"/>
        <v>0.7947379313934843</v>
      </c>
      <c r="AA132">
        <f t="shared" si="83"/>
        <v>856.1145960872097</v>
      </c>
      <c r="AB132">
        <f t="shared" si="84"/>
        <v>723.6346768369874</v>
      </c>
      <c r="AC132">
        <f t="shared" si="85"/>
        <v>0.9086692092468525</v>
      </c>
      <c r="AD132">
        <f t="shared" si="60"/>
        <v>22.01302735406435</v>
      </c>
      <c r="AE132">
        <f t="shared" si="86"/>
        <v>67.98697264593565</v>
      </c>
      <c r="AF132">
        <f t="shared" si="87"/>
        <v>0.006523518596841317</v>
      </c>
      <c r="AG132">
        <f t="shared" si="88"/>
        <v>67.99349616453249</v>
      </c>
      <c r="AH132">
        <f t="shared" si="61"/>
        <v>182.30615791713564</v>
      </c>
    </row>
    <row r="133" spans="4:34" ht="15">
      <c r="D133" s="1">
        <f t="shared" si="89"/>
        <v>40310</v>
      </c>
      <c r="E133" s="7">
        <f t="shared" si="62"/>
        <v>0.5</v>
      </c>
      <c r="F133" s="2">
        <f t="shared" si="63"/>
        <v>2455329.2916666665</v>
      </c>
      <c r="G133" s="3">
        <f t="shared" si="64"/>
        <v>0.1036082591832036</v>
      </c>
      <c r="I133">
        <f t="shared" si="65"/>
        <v>50.443554596249214</v>
      </c>
      <c r="J133">
        <f t="shared" si="66"/>
        <v>4087.3280411455817</v>
      </c>
      <c r="K133">
        <f t="shared" si="67"/>
        <v>0.016704277259525852</v>
      </c>
      <c r="L133">
        <f t="shared" si="68"/>
        <v>1.5028880624996115</v>
      </c>
      <c r="M133">
        <f t="shared" si="69"/>
        <v>51.94644265874883</v>
      </c>
      <c r="N133">
        <f t="shared" si="70"/>
        <v>4088.830929208081</v>
      </c>
      <c r="O133">
        <f t="shared" si="71"/>
        <v>1.0103038975067755</v>
      </c>
      <c r="P133">
        <f t="shared" si="72"/>
        <v>51.94537730734154</v>
      </c>
      <c r="Q133">
        <f t="shared" si="73"/>
        <v>23.43794377084147</v>
      </c>
      <c r="R133">
        <f t="shared" si="74"/>
        <v>23.4385911235224</v>
      </c>
      <c r="S133">
        <f t="shared" si="75"/>
        <v>49.52838680169749</v>
      </c>
      <c r="T133">
        <f t="shared" si="76"/>
        <v>18.252801204907062</v>
      </c>
      <c r="U133">
        <f t="shared" si="77"/>
        <v>0.04303188584381544</v>
      </c>
      <c r="V133">
        <f t="shared" si="78"/>
        <v>3.653095323319888</v>
      </c>
      <c r="W133">
        <f t="shared" si="79"/>
        <v>107.26086459331607</v>
      </c>
      <c r="X133" s="7">
        <f t="shared" si="80"/>
        <v>0.49746312824769456</v>
      </c>
      <c r="Y133" s="7">
        <f t="shared" si="81"/>
        <v>0.19951628215514994</v>
      </c>
      <c r="Z133" s="7">
        <f t="shared" si="82"/>
        <v>0.7954099743402392</v>
      </c>
      <c r="AA133">
        <f t="shared" si="83"/>
        <v>858.0869167465286</v>
      </c>
      <c r="AB133">
        <f t="shared" si="84"/>
        <v>723.6530953233199</v>
      </c>
      <c r="AC133">
        <f t="shared" si="85"/>
        <v>0.9132738308299793</v>
      </c>
      <c r="AD133">
        <f t="shared" si="60"/>
        <v>21.761485602307253</v>
      </c>
      <c r="AE133">
        <f t="shared" si="86"/>
        <v>68.23851439769274</v>
      </c>
      <c r="AF133">
        <f t="shared" si="87"/>
        <v>0.006441277582147962</v>
      </c>
      <c r="AG133">
        <f t="shared" si="88"/>
        <v>68.24495567527488</v>
      </c>
      <c r="AH133">
        <f t="shared" si="61"/>
        <v>182.33996146958125</v>
      </c>
    </row>
    <row r="134" spans="4:34" ht="15">
      <c r="D134" s="1">
        <f t="shared" si="89"/>
        <v>40311</v>
      </c>
      <c r="E134" s="7">
        <f t="shared" si="62"/>
        <v>0.5</v>
      </c>
      <c r="F134" s="2">
        <f t="shared" si="63"/>
        <v>2455330.2916666665</v>
      </c>
      <c r="G134" s="3">
        <f t="shared" si="64"/>
        <v>0.10363563769107492</v>
      </c>
      <c r="I134">
        <f t="shared" si="65"/>
        <v>51.429201958133945</v>
      </c>
      <c r="J134">
        <f t="shared" si="66"/>
        <v>4088.3136414264345</v>
      </c>
      <c r="K134">
        <f t="shared" si="67"/>
        <v>0.01670427610789662</v>
      </c>
      <c r="L134">
        <f t="shared" si="68"/>
        <v>1.4825411667873376</v>
      </c>
      <c r="M134">
        <f t="shared" si="69"/>
        <v>52.91174312492128</v>
      </c>
      <c r="N134">
        <f t="shared" si="70"/>
        <v>4089.796182593222</v>
      </c>
      <c r="O134">
        <f t="shared" si="71"/>
        <v>1.010526242530077</v>
      </c>
      <c r="P134">
        <f t="shared" si="72"/>
        <v>52.91067888866694</v>
      </c>
      <c r="Q134">
        <f t="shared" si="73"/>
        <v>23.43794341480631</v>
      </c>
      <c r="R134">
        <f t="shared" si="74"/>
        <v>23.438588478110066</v>
      </c>
      <c r="S134">
        <f t="shared" si="75"/>
        <v>50.511779652813345</v>
      </c>
      <c r="T134">
        <f t="shared" si="76"/>
        <v>18.4995015905686</v>
      </c>
      <c r="U134">
        <f t="shared" si="77"/>
        <v>0.04303187585386143</v>
      </c>
      <c r="V134">
        <f t="shared" si="78"/>
        <v>3.661999309142118</v>
      </c>
      <c r="W134">
        <f t="shared" si="79"/>
        <v>107.50343114988685</v>
      </c>
      <c r="X134" s="7">
        <f t="shared" si="80"/>
        <v>0.49745694492420683</v>
      </c>
      <c r="Y134" s="7">
        <f t="shared" si="81"/>
        <v>0.1988363028411878</v>
      </c>
      <c r="Z134" s="7">
        <f t="shared" si="82"/>
        <v>0.7960775870072259</v>
      </c>
      <c r="AA134">
        <f t="shared" si="83"/>
        <v>860.0274491990948</v>
      </c>
      <c r="AB134">
        <f t="shared" si="84"/>
        <v>723.6619993091422</v>
      </c>
      <c r="AC134">
        <f t="shared" si="85"/>
        <v>0.9154998272855437</v>
      </c>
      <c r="AD134">
        <f t="shared" si="60"/>
        <v>21.514990867438858</v>
      </c>
      <c r="AE134">
        <f t="shared" si="86"/>
        <v>68.48500913256115</v>
      </c>
      <c r="AF134">
        <f t="shared" si="87"/>
        <v>0.006360964697848159</v>
      </c>
      <c r="AG134">
        <f t="shared" si="88"/>
        <v>68.491370097259</v>
      </c>
      <c r="AH134">
        <f t="shared" si="61"/>
        <v>182.3678679532954</v>
      </c>
    </row>
    <row r="135" spans="4:34" ht="15">
      <c r="D135" s="1">
        <f t="shared" si="89"/>
        <v>40312</v>
      </c>
      <c r="E135" s="7">
        <f t="shared" si="62"/>
        <v>0.5</v>
      </c>
      <c r="F135" s="2">
        <f t="shared" si="63"/>
        <v>2455331.2916666665</v>
      </c>
      <c r="G135" s="3">
        <f t="shared" si="64"/>
        <v>0.10366301619894625</v>
      </c>
      <c r="I135">
        <f t="shared" si="65"/>
        <v>52.41484932001822</v>
      </c>
      <c r="J135">
        <f t="shared" si="66"/>
        <v>4089.2992417072865</v>
      </c>
      <c r="K135">
        <f t="shared" si="67"/>
        <v>0.016704274956267192</v>
      </c>
      <c r="L135">
        <f t="shared" si="68"/>
        <v>1.4617725567389404</v>
      </c>
      <c r="M135">
        <f t="shared" si="69"/>
        <v>53.87662187675716</v>
      </c>
      <c r="N135">
        <f t="shared" si="70"/>
        <v>4090.7610142640256</v>
      </c>
      <c r="O135">
        <f t="shared" si="71"/>
        <v>1.010745489399837</v>
      </c>
      <c r="P135">
        <f t="shared" si="72"/>
        <v>53.87555875170455</v>
      </c>
      <c r="Q135">
        <f t="shared" si="73"/>
        <v>23.437943058771143</v>
      </c>
      <c r="R135">
        <f t="shared" si="74"/>
        <v>23.438585832146735</v>
      </c>
      <c r="S135">
        <f t="shared" si="75"/>
        <v>51.49754911612154</v>
      </c>
      <c r="T135">
        <f t="shared" si="76"/>
        <v>18.741004319996293</v>
      </c>
      <c r="U135">
        <f t="shared" si="77"/>
        <v>0.04303186586182791</v>
      </c>
      <c r="V135">
        <f t="shared" si="78"/>
        <v>3.661414269242343</v>
      </c>
      <c r="W135">
        <f t="shared" si="79"/>
        <v>107.74190208428183</v>
      </c>
      <c r="X135" s="7">
        <f t="shared" si="80"/>
        <v>0.497457351201915</v>
      </c>
      <c r="Y135" s="7">
        <f t="shared" si="81"/>
        <v>0.19817428985668767</v>
      </c>
      <c r="Z135" s="7">
        <f t="shared" si="82"/>
        <v>0.7967404125471423</v>
      </c>
      <c r="AA135">
        <f t="shared" si="83"/>
        <v>861.9352166742547</v>
      </c>
      <c r="AB135">
        <f t="shared" si="84"/>
        <v>723.6614142692423</v>
      </c>
      <c r="AC135">
        <f t="shared" si="85"/>
        <v>0.915353567310575</v>
      </c>
      <c r="AD135">
        <f t="shared" si="60"/>
        <v>21.273619452996503</v>
      </c>
      <c r="AE135">
        <f t="shared" si="86"/>
        <v>68.7263805470035</v>
      </c>
      <c r="AF135">
        <f t="shared" si="87"/>
        <v>0.00628258355884935</v>
      </c>
      <c r="AG135">
        <f t="shared" si="88"/>
        <v>68.73266313056234</v>
      </c>
      <c r="AH135">
        <f t="shared" si="61"/>
        <v>182.38970080332223</v>
      </c>
    </row>
    <row r="136" spans="4:34" ht="15">
      <c r="D136" s="1">
        <f t="shared" si="89"/>
        <v>40313</v>
      </c>
      <c r="E136" s="7">
        <f t="shared" si="62"/>
        <v>0.5</v>
      </c>
      <c r="F136" s="2">
        <f t="shared" si="63"/>
        <v>2455332.2916666665</v>
      </c>
      <c r="G136" s="3">
        <f t="shared" si="64"/>
        <v>0.10369039470681757</v>
      </c>
      <c r="I136">
        <f t="shared" si="65"/>
        <v>53.40049668190386</v>
      </c>
      <c r="J136">
        <f t="shared" si="66"/>
        <v>4090.2848419881393</v>
      </c>
      <c r="K136">
        <f t="shared" si="67"/>
        <v>0.016704273804637577</v>
      </c>
      <c r="L136">
        <f t="shared" si="68"/>
        <v>1.44058847713523</v>
      </c>
      <c r="M136">
        <f t="shared" si="69"/>
        <v>54.84108515903909</v>
      </c>
      <c r="N136">
        <f t="shared" si="70"/>
        <v>4091.7254304652747</v>
      </c>
      <c r="O136">
        <f t="shared" si="71"/>
        <v>1.0109615773030893</v>
      </c>
      <c r="P136">
        <f t="shared" si="72"/>
        <v>54.84002314123603</v>
      </c>
      <c r="Q136">
        <f t="shared" si="73"/>
        <v>23.437942702735977</v>
      </c>
      <c r="R136">
        <f t="shared" si="74"/>
        <v>23.43858318563436</v>
      </c>
      <c r="S136">
        <f t="shared" si="75"/>
        <v>52.4856853802428</v>
      </c>
      <c r="T136">
        <f t="shared" si="76"/>
        <v>18.9772315782798</v>
      </c>
      <c r="U136">
        <f t="shared" si="77"/>
        <v>0.0430318558677223</v>
      </c>
      <c r="V136">
        <f t="shared" si="78"/>
        <v>3.651378986735197</v>
      </c>
      <c r="W136">
        <f t="shared" si="79"/>
        <v>107.97615420807179</v>
      </c>
      <c r="X136" s="7">
        <f t="shared" si="80"/>
        <v>0.4974643201481006</v>
      </c>
      <c r="Y136" s="7">
        <f t="shared" si="81"/>
        <v>0.1975305584590123</v>
      </c>
      <c r="Z136" s="7">
        <f t="shared" si="82"/>
        <v>0.797398081837189</v>
      </c>
      <c r="AA136">
        <f t="shared" si="83"/>
        <v>863.8092336645743</v>
      </c>
      <c r="AB136">
        <f t="shared" si="84"/>
        <v>723.6513789867352</v>
      </c>
      <c r="AC136">
        <f t="shared" si="85"/>
        <v>0.9128447466837883</v>
      </c>
      <c r="AD136">
        <f t="shared" si="60"/>
        <v>21.037447278528397</v>
      </c>
      <c r="AE136">
        <f t="shared" si="86"/>
        <v>68.96255272147161</v>
      </c>
      <c r="AF136">
        <f t="shared" si="87"/>
        <v>0.006206138250540051</v>
      </c>
      <c r="AG136">
        <f t="shared" si="88"/>
        <v>68.96875885972214</v>
      </c>
      <c r="AH136">
        <f t="shared" si="61"/>
        <v>182.40529133085045</v>
      </c>
    </row>
    <row r="137" spans="4:34" ht="15">
      <c r="D137" s="1">
        <f t="shared" si="89"/>
        <v>40314</v>
      </c>
      <c r="E137" s="7">
        <f t="shared" si="62"/>
        <v>0.5</v>
      </c>
      <c r="F137" s="2">
        <f t="shared" si="63"/>
        <v>2455333.2916666665</v>
      </c>
      <c r="G137" s="3">
        <f t="shared" si="64"/>
        <v>0.10371777321468888</v>
      </c>
      <c r="I137">
        <f t="shared" si="65"/>
        <v>54.3861440437895</v>
      </c>
      <c r="J137">
        <f t="shared" si="66"/>
        <v>4091.2704422689912</v>
      </c>
      <c r="K137">
        <f t="shared" si="67"/>
        <v>0.016704272653007776</v>
      </c>
      <c r="L137">
        <f t="shared" si="68"/>
        <v>1.4189952759684208</v>
      </c>
      <c r="M137">
        <f t="shared" si="69"/>
        <v>55.80513931975792</v>
      </c>
      <c r="N137">
        <f t="shared" si="70"/>
        <v>4092.6894375449597</v>
      </c>
      <c r="O137">
        <f t="shared" si="71"/>
        <v>1.0111744463813503</v>
      </c>
      <c r="P137">
        <f t="shared" si="72"/>
        <v>55.8040784052513</v>
      </c>
      <c r="Q137">
        <f t="shared" si="73"/>
        <v>23.43794234670081</v>
      </c>
      <c r="R137">
        <f t="shared" si="74"/>
        <v>23.438580538574897</v>
      </c>
      <c r="S137">
        <f t="shared" si="75"/>
        <v>53.476175308749</v>
      </c>
      <c r="T137">
        <f t="shared" si="76"/>
        <v>19.208106667571148</v>
      </c>
      <c r="U137">
        <f t="shared" si="77"/>
        <v>0.043031845871551934</v>
      </c>
      <c r="V137">
        <f t="shared" si="78"/>
        <v>3.6319456633632305</v>
      </c>
      <c r="W137">
        <f t="shared" si="79"/>
        <v>108.20606340011925</v>
      </c>
      <c r="X137" s="7">
        <f t="shared" si="80"/>
        <v>0.4974778155115533</v>
      </c>
      <c r="Y137" s="7">
        <f t="shared" si="81"/>
        <v>0.19690541717788873</v>
      </c>
      <c r="Z137" s="7">
        <f t="shared" si="82"/>
        <v>0.7980502138452179</v>
      </c>
      <c r="AA137">
        <f t="shared" si="83"/>
        <v>865.648507200954</v>
      </c>
      <c r="AB137">
        <f t="shared" si="84"/>
        <v>723.6319456633632</v>
      </c>
      <c r="AC137">
        <f t="shared" si="85"/>
        <v>0.90798641584081</v>
      </c>
      <c r="AD137">
        <f t="shared" si="60"/>
        <v>20.806549857223665</v>
      </c>
      <c r="AE137">
        <f t="shared" si="86"/>
        <v>69.19345014277633</v>
      </c>
      <c r="AF137">
        <f t="shared" si="87"/>
        <v>0.0061316333155094</v>
      </c>
      <c r="AG137">
        <f t="shared" si="88"/>
        <v>69.19958177609183</v>
      </c>
      <c r="AH137">
        <f t="shared" si="61"/>
        <v>182.4144797458906</v>
      </c>
    </row>
    <row r="138" spans="4:34" ht="15">
      <c r="D138" s="1">
        <f t="shared" si="89"/>
        <v>40315</v>
      </c>
      <c r="E138" s="7">
        <f t="shared" si="62"/>
        <v>0.5</v>
      </c>
      <c r="F138" s="2">
        <f t="shared" si="63"/>
        <v>2455334.2916666665</v>
      </c>
      <c r="G138" s="3">
        <f t="shared" si="64"/>
        <v>0.1037451517225602</v>
      </c>
      <c r="I138">
        <f t="shared" si="65"/>
        <v>55.37179140567605</v>
      </c>
      <c r="J138">
        <f t="shared" si="66"/>
        <v>4092.2560425498427</v>
      </c>
      <c r="K138">
        <f t="shared" si="67"/>
        <v>0.01670427150137778</v>
      </c>
      <c r="L138">
        <f t="shared" si="68"/>
        <v>1.396999402514923</v>
      </c>
      <c r="M138">
        <f t="shared" si="69"/>
        <v>56.76879080819097</v>
      </c>
      <c r="N138">
        <f t="shared" si="70"/>
        <v>4093.653041952358</v>
      </c>
      <c r="O138">
        <f t="shared" si="71"/>
        <v>1.0113840377436694</v>
      </c>
      <c r="P138">
        <f t="shared" si="72"/>
        <v>56.767730993026724</v>
      </c>
      <c r="Q138">
        <f t="shared" si="73"/>
        <v>23.437941990665646</v>
      </c>
      <c r="R138">
        <f t="shared" si="74"/>
        <v>23.438577890970308</v>
      </c>
      <c r="S138">
        <f t="shared" si="75"/>
        <v>54.469002417202965</v>
      </c>
      <c r="T138">
        <f t="shared" si="76"/>
        <v>19.43355406247404</v>
      </c>
      <c r="U138">
        <f t="shared" si="77"/>
        <v>0.04303183587332428</v>
      </c>
      <c r="V138">
        <f t="shared" si="78"/>
        <v>3.603180007915774</v>
      </c>
      <c r="W138">
        <f t="shared" si="79"/>
        <v>108.43150477672215</v>
      </c>
      <c r="X138" s="7">
        <f t="shared" si="80"/>
        <v>0.49749779166116953</v>
      </c>
      <c r="Y138" s="7">
        <f t="shared" si="81"/>
        <v>0.1962991672813858</v>
      </c>
      <c r="Z138" s="7">
        <f t="shared" si="82"/>
        <v>0.7986964160409532</v>
      </c>
      <c r="AA138">
        <f t="shared" si="83"/>
        <v>867.4520382137772</v>
      </c>
      <c r="AB138">
        <f t="shared" si="84"/>
        <v>723.6031800079157</v>
      </c>
      <c r="AC138">
        <f t="shared" si="85"/>
        <v>0.9007950019789348</v>
      </c>
      <c r="AD138">
        <f t="shared" si="60"/>
        <v>20.581002267941372</v>
      </c>
      <c r="AE138">
        <f t="shared" si="86"/>
        <v>69.41899773205863</v>
      </c>
      <c r="AF138">
        <f t="shared" si="87"/>
        <v>0.006059073738541287</v>
      </c>
      <c r="AG138">
        <f t="shared" si="88"/>
        <v>69.42505680579717</v>
      </c>
      <c r="AH138">
        <f t="shared" si="61"/>
        <v>182.41711621773229</v>
      </c>
    </row>
    <row r="139" spans="4:34" ht="15">
      <c r="D139" s="1">
        <f t="shared" si="89"/>
        <v>40316</v>
      </c>
      <c r="E139" s="7">
        <f t="shared" si="62"/>
        <v>0.5</v>
      </c>
      <c r="F139" s="2">
        <f t="shared" si="63"/>
        <v>2455335.2916666665</v>
      </c>
      <c r="G139" s="3">
        <f t="shared" si="64"/>
        <v>0.10377253023043152</v>
      </c>
      <c r="I139">
        <f t="shared" si="65"/>
        <v>56.35743876756351</v>
      </c>
      <c r="J139">
        <f t="shared" si="66"/>
        <v>4093.2416428306947</v>
      </c>
      <c r="K139">
        <f t="shared" si="67"/>
        <v>0.016704270349747596</v>
      </c>
      <c r="L139">
        <f t="shared" si="68"/>
        <v>1.3746074054004513</v>
      </c>
      <c r="M139">
        <f t="shared" si="69"/>
        <v>57.73204617296396</v>
      </c>
      <c r="N139">
        <f t="shared" si="70"/>
        <v>4094.6162502360953</v>
      </c>
      <c r="O139">
        <f t="shared" si="71"/>
        <v>1.0115902934793808</v>
      </c>
      <c r="P139">
        <f t="shared" si="72"/>
        <v>57.73098745318709</v>
      </c>
      <c r="Q139">
        <f t="shared" si="73"/>
        <v>23.43794163463048</v>
      </c>
      <c r="R139">
        <f t="shared" si="74"/>
        <v>23.438575242822544</v>
      </c>
      <c r="S139">
        <f t="shared" si="75"/>
        <v>55.46414685522181</v>
      </c>
      <c r="T139">
        <f t="shared" si="76"/>
        <v>19.653499466572164</v>
      </c>
      <c r="U139">
        <f t="shared" si="77"/>
        <v>0.04303182587304666</v>
      </c>
      <c r="V139">
        <f t="shared" si="78"/>
        <v>3.5651613017787995</v>
      </c>
      <c r="W139">
        <f t="shared" si="79"/>
        <v>108.65235287238241</v>
      </c>
      <c r="X139" s="7">
        <f t="shared" si="80"/>
        <v>0.4975241935404314</v>
      </c>
      <c r="Y139" s="7">
        <f t="shared" si="81"/>
        <v>0.19571210222825808</v>
      </c>
      <c r="Z139" s="7">
        <f t="shared" si="82"/>
        <v>0.7993362848526049</v>
      </c>
      <c r="AA139">
        <f t="shared" si="83"/>
        <v>869.2188229790593</v>
      </c>
      <c r="AB139">
        <f t="shared" si="84"/>
        <v>723.5651613017787</v>
      </c>
      <c r="AC139">
        <f t="shared" si="85"/>
        <v>0.891290325444686</v>
      </c>
      <c r="AD139">
        <f t="shared" si="60"/>
        <v>20.360879121241734</v>
      </c>
      <c r="AE139">
        <f t="shared" si="86"/>
        <v>69.63912087875826</v>
      </c>
      <c r="AF139">
        <f t="shared" si="87"/>
        <v>0.005988464929796266</v>
      </c>
      <c r="AG139">
        <f t="shared" si="88"/>
        <v>69.64510934368806</v>
      </c>
      <c r="AH139">
        <f t="shared" si="61"/>
        <v>182.4130619690411</v>
      </c>
    </row>
    <row r="140" spans="4:34" ht="15">
      <c r="D140" s="1">
        <f t="shared" si="89"/>
        <v>40317</v>
      </c>
      <c r="E140" s="7">
        <f t="shared" si="62"/>
        <v>0.5</v>
      </c>
      <c r="F140" s="2">
        <f t="shared" si="63"/>
        <v>2455336.2916666665</v>
      </c>
      <c r="G140" s="3">
        <f t="shared" si="64"/>
        <v>0.10379990873830285</v>
      </c>
      <c r="I140">
        <f t="shared" si="65"/>
        <v>57.34308612945097</v>
      </c>
      <c r="J140">
        <f t="shared" si="66"/>
        <v>4094.227243111546</v>
      </c>
      <c r="K140">
        <f t="shared" si="67"/>
        <v>0.01670426919811722</v>
      </c>
      <c r="L140">
        <f t="shared" si="68"/>
        <v>1.3518259306576024</v>
      </c>
      <c r="M140">
        <f t="shared" si="69"/>
        <v>58.69491206010857</v>
      </c>
      <c r="N140">
        <f t="shared" si="70"/>
        <v>4095.5790690422036</v>
      </c>
      <c r="O140">
        <f t="shared" si="71"/>
        <v>1.0117931566705707</v>
      </c>
      <c r="P140">
        <f t="shared" si="72"/>
        <v>58.69385443176313</v>
      </c>
      <c r="Q140">
        <f t="shared" si="73"/>
        <v>23.437941278595318</v>
      </c>
      <c r="R140">
        <f t="shared" si="74"/>
        <v>23.438572594133568</v>
      </c>
      <c r="S140">
        <f t="shared" si="75"/>
        <v>56.46158539384703</v>
      </c>
      <c r="T140">
        <f t="shared" si="76"/>
        <v>19.86786986998772</v>
      </c>
      <c r="U140">
        <f t="shared" si="77"/>
        <v>0.0430318158707265</v>
      </c>
      <c r="V140">
        <f t="shared" si="78"/>
        <v>3.5179824406937588</v>
      </c>
      <c r="W140">
        <f t="shared" si="79"/>
        <v>108.86848183101228</v>
      </c>
      <c r="X140" s="7">
        <f t="shared" si="80"/>
        <v>0.49755695663840716</v>
      </c>
      <c r="Y140" s="7">
        <f t="shared" si="81"/>
        <v>0.1951445071078175</v>
      </c>
      <c r="Z140" s="7">
        <f t="shared" si="82"/>
        <v>0.7999694061689968</v>
      </c>
      <c r="AA140">
        <f t="shared" si="83"/>
        <v>870.9478546480982</v>
      </c>
      <c r="AB140">
        <f t="shared" si="84"/>
        <v>723.5179824406938</v>
      </c>
      <c r="AC140">
        <f t="shared" si="85"/>
        <v>0.8794956101734499</v>
      </c>
      <c r="AD140">
        <f t="shared" si="60"/>
        <v>20.14625451903117</v>
      </c>
      <c r="AE140">
        <f t="shared" si="86"/>
        <v>69.85374548096883</v>
      </c>
      <c r="AF140">
        <f t="shared" si="87"/>
        <v>0.005919812706095585</v>
      </c>
      <c r="AG140">
        <f t="shared" si="88"/>
        <v>69.85966529367492</v>
      </c>
      <c r="AH140">
        <f t="shared" si="61"/>
        <v>182.40219039855546</v>
      </c>
    </row>
    <row r="141" spans="4:34" ht="15">
      <c r="D141" s="1">
        <f t="shared" si="89"/>
        <v>40318</v>
      </c>
      <c r="E141" s="7">
        <f t="shared" si="62"/>
        <v>0.5</v>
      </c>
      <c r="F141" s="2">
        <f t="shared" si="63"/>
        <v>2455337.2916666665</v>
      </c>
      <c r="G141" s="3">
        <f t="shared" si="64"/>
        <v>0.10382728724617417</v>
      </c>
      <c r="I141">
        <f t="shared" si="65"/>
        <v>58.32873349133888</v>
      </c>
      <c r="J141">
        <f t="shared" si="66"/>
        <v>4095.2128433923967</v>
      </c>
      <c r="K141">
        <f t="shared" si="67"/>
        <v>0.016704268046486656</v>
      </c>
      <c r="L141">
        <f t="shared" si="68"/>
        <v>1.3286617197763113</v>
      </c>
      <c r="M141">
        <f t="shared" si="69"/>
        <v>59.657395211115194</v>
      </c>
      <c r="N141">
        <f t="shared" si="70"/>
        <v>4096.541505112173</v>
      </c>
      <c r="O141">
        <f t="shared" si="71"/>
        <v>1.0119925714042506</v>
      </c>
      <c r="P141">
        <f t="shared" si="72"/>
        <v>59.656338670244324</v>
      </c>
      <c r="Q141">
        <f t="shared" si="73"/>
        <v>23.437940922560152</v>
      </c>
      <c r="R141">
        <f t="shared" si="74"/>
        <v>23.438569944905336</v>
      </c>
      <c r="S141">
        <f t="shared" si="75"/>
        <v>57.461291418484</v>
      </c>
      <c r="T141">
        <f t="shared" si="76"/>
        <v>20.07659360785015</v>
      </c>
      <c r="U141">
        <f t="shared" si="77"/>
        <v>0.043031805866371196</v>
      </c>
      <c r="V141">
        <f t="shared" si="78"/>
        <v>3.4617499518719597</v>
      </c>
      <c r="W141">
        <f t="shared" si="79"/>
        <v>109.07976560731927</v>
      </c>
      <c r="X141" s="7">
        <f t="shared" si="80"/>
        <v>0.49759600697786666</v>
      </c>
      <c r="Y141" s="7">
        <f t="shared" si="81"/>
        <v>0.19459665806864648</v>
      </c>
      <c r="Z141" s="7">
        <f t="shared" si="82"/>
        <v>0.800595355887087</v>
      </c>
      <c r="AA141">
        <f t="shared" si="83"/>
        <v>872.6381248585542</v>
      </c>
      <c r="AB141">
        <f t="shared" si="84"/>
        <v>723.461749951872</v>
      </c>
      <c r="AC141">
        <f t="shared" si="85"/>
        <v>0.8654374879679949</v>
      </c>
      <c r="AD141">
        <f t="shared" si="60"/>
        <v>19.937202007460385</v>
      </c>
      <c r="AE141">
        <f t="shared" si="86"/>
        <v>70.06279799253961</v>
      </c>
      <c r="AF141">
        <f t="shared" si="87"/>
        <v>0.0058531232702292175</v>
      </c>
      <c r="AG141">
        <f t="shared" si="88"/>
        <v>70.06865111580984</v>
      </c>
      <c r="AH141">
        <f t="shared" si="61"/>
        <v>182.38438822649158</v>
      </c>
    </row>
    <row r="142" spans="4:34" ht="15">
      <c r="D142" s="1">
        <f t="shared" si="89"/>
        <v>40319</v>
      </c>
      <c r="E142" s="7">
        <f t="shared" si="62"/>
        <v>0.5</v>
      </c>
      <c r="F142" s="2">
        <f t="shared" si="63"/>
        <v>2455338.2916666665</v>
      </c>
      <c r="G142" s="3">
        <f t="shared" si="64"/>
        <v>0.10385466575404549</v>
      </c>
      <c r="I142">
        <f t="shared" si="65"/>
        <v>59.31438085322725</v>
      </c>
      <c r="J142">
        <f t="shared" si="66"/>
        <v>4096.198443673248</v>
      </c>
      <c r="K142">
        <f t="shared" si="67"/>
        <v>0.0167042668948559</v>
      </c>
      <c r="L142">
        <f t="shared" si="68"/>
        <v>1.305121607747846</v>
      </c>
      <c r="M142">
        <f t="shared" si="69"/>
        <v>60.61950246097509</v>
      </c>
      <c r="N142">
        <f t="shared" si="70"/>
        <v>4097.503565280996</v>
      </c>
      <c r="O142">
        <f t="shared" si="71"/>
        <v>1.0121884827842451</v>
      </c>
      <c r="P142">
        <f t="shared" si="72"/>
        <v>60.618447003620986</v>
      </c>
      <c r="Q142">
        <f t="shared" si="73"/>
        <v>23.437940566524986</v>
      </c>
      <c r="R142">
        <f t="shared" si="74"/>
        <v>23.43856729513981</v>
      </c>
      <c r="S142">
        <f t="shared" si="75"/>
        <v>58.463234927658355</v>
      </c>
      <c r="T142">
        <f t="shared" si="76"/>
        <v>20.2796004195462</v>
      </c>
      <c r="U142">
        <f t="shared" si="77"/>
        <v>0.04303179585998814</v>
      </c>
      <c r="V142">
        <f t="shared" si="78"/>
        <v>3.3965839856850844</v>
      </c>
      <c r="W142">
        <f t="shared" si="79"/>
        <v>109.28607817803825</v>
      </c>
      <c r="X142" s="7">
        <f t="shared" si="80"/>
        <v>0.497641261121052</v>
      </c>
      <c r="Y142" s="7">
        <f t="shared" si="81"/>
        <v>0.19406882173761245</v>
      </c>
      <c r="Z142" s="7">
        <f t="shared" si="82"/>
        <v>0.8012137005044916</v>
      </c>
      <c r="AA142">
        <f t="shared" si="83"/>
        <v>874.288625424306</v>
      </c>
      <c r="AB142">
        <f t="shared" si="84"/>
        <v>723.3965839856851</v>
      </c>
      <c r="AC142">
        <f t="shared" si="85"/>
        <v>0.8491459964212709</v>
      </c>
      <c r="AD142">
        <f t="shared" si="60"/>
        <v>19.733794522746894</v>
      </c>
      <c r="AE142">
        <f t="shared" si="86"/>
        <v>70.26620547725311</v>
      </c>
      <c r="AF142">
        <f t="shared" si="87"/>
        <v>0.005788403188218248</v>
      </c>
      <c r="AG142">
        <f t="shared" si="88"/>
        <v>70.27199388044133</v>
      </c>
      <c r="AH142">
        <f t="shared" si="61"/>
        <v>182.35955665573408</v>
      </c>
    </row>
    <row r="143" spans="4:34" ht="15">
      <c r="D143" s="1">
        <f t="shared" si="89"/>
        <v>40320</v>
      </c>
      <c r="E143" s="7">
        <f t="shared" si="62"/>
        <v>0.5</v>
      </c>
      <c r="F143" s="2">
        <f t="shared" si="63"/>
        <v>2455339.2916666665</v>
      </c>
      <c r="G143" s="3">
        <f t="shared" si="64"/>
        <v>0.10388204426191681</v>
      </c>
      <c r="I143">
        <f t="shared" si="65"/>
        <v>60.30002821511607</v>
      </c>
      <c r="J143">
        <f t="shared" si="66"/>
        <v>4097.184043954099</v>
      </c>
      <c r="K143">
        <f t="shared" si="67"/>
        <v>0.016704265743224957</v>
      </c>
      <c r="L143">
        <f t="shared" si="68"/>
        <v>1.281212521102783</v>
      </c>
      <c r="M143">
        <f t="shared" si="69"/>
        <v>61.58124073621885</v>
      </c>
      <c r="N143">
        <f t="shared" si="70"/>
        <v>4098.465256475202</v>
      </c>
      <c r="O143">
        <f t="shared" si="71"/>
        <v>1.0123808369427925</v>
      </c>
      <c r="P143">
        <f t="shared" si="72"/>
        <v>61.58018635842279</v>
      </c>
      <c r="Q143">
        <f t="shared" si="73"/>
        <v>23.43794021048982</v>
      </c>
      <c r="R143">
        <f t="shared" si="74"/>
        <v>23.43856464483894</v>
      </c>
      <c r="S143">
        <f t="shared" si="75"/>
        <v>59.467382537837544</v>
      </c>
      <c r="T143">
        <f t="shared" si="76"/>
        <v>20.47682150861783</v>
      </c>
      <c r="U143">
        <f t="shared" si="77"/>
        <v>0.043031785851584736</v>
      </c>
      <c r="V143">
        <f t="shared" si="78"/>
        <v>3.3226182812302247</v>
      </c>
      <c r="W143">
        <f t="shared" si="79"/>
        <v>109.48729376260675</v>
      </c>
      <c r="X143" s="7">
        <f t="shared" si="80"/>
        <v>0.4976926261935901</v>
      </c>
      <c r="Y143" s="7">
        <f t="shared" si="81"/>
        <v>0.19356125463079357</v>
      </c>
      <c r="Z143" s="7">
        <f t="shared" si="82"/>
        <v>0.8018239977563866</v>
      </c>
      <c r="AA143">
        <f t="shared" si="83"/>
        <v>875.898350100854</v>
      </c>
      <c r="AB143">
        <f t="shared" si="84"/>
        <v>723.3226182812302</v>
      </c>
      <c r="AC143">
        <f t="shared" si="85"/>
        <v>0.8306545703075585</v>
      </c>
      <c r="AD143">
        <f t="shared" si="60"/>
        <v>19.53610432963169</v>
      </c>
      <c r="AE143">
        <f t="shared" si="86"/>
        <v>70.46389567036832</v>
      </c>
      <c r="AF143">
        <f t="shared" si="87"/>
        <v>0.005725659364471992</v>
      </c>
      <c r="AG143">
        <f t="shared" si="88"/>
        <v>70.46962132973279</v>
      </c>
      <c r="AH143">
        <f t="shared" si="61"/>
        <v>182.32761254105316</v>
      </c>
    </row>
    <row r="144" spans="4:34" ht="15">
      <c r="D144" s="1">
        <f t="shared" si="89"/>
        <v>40321</v>
      </c>
      <c r="E144" s="7">
        <f t="shared" si="62"/>
        <v>0.5</v>
      </c>
      <c r="F144" s="2">
        <f t="shared" si="63"/>
        <v>2455340.2916666665</v>
      </c>
      <c r="G144" s="3">
        <f t="shared" si="64"/>
        <v>0.10390942276978812</v>
      </c>
      <c r="I144">
        <f t="shared" si="65"/>
        <v>61.285675577004895</v>
      </c>
      <c r="J144">
        <f t="shared" si="66"/>
        <v>4098.169644234949</v>
      </c>
      <c r="K144">
        <f t="shared" si="67"/>
        <v>0.016704264591593822</v>
      </c>
      <c r="L144">
        <f t="shared" si="68"/>
        <v>1.2569414759431428</v>
      </c>
      <c r="M144">
        <f t="shared" si="69"/>
        <v>62.54261705294804</v>
      </c>
      <c r="N144">
        <f t="shared" si="70"/>
        <v>4099.426585710892</v>
      </c>
      <c r="O144">
        <f t="shared" si="71"/>
        <v>1.0125695810518585</v>
      </c>
      <c r="P144">
        <f t="shared" si="72"/>
        <v>62.54156375075038</v>
      </c>
      <c r="Q144">
        <f t="shared" si="73"/>
        <v>23.437939854454655</v>
      </c>
      <c r="R144">
        <f t="shared" si="74"/>
        <v>23.438561994004694</v>
      </c>
      <c r="S144">
        <f t="shared" si="75"/>
        <v>60.47369749454192</v>
      </c>
      <c r="T144">
        <f t="shared" si="76"/>
        <v>20.668189603164695</v>
      </c>
      <c r="U144">
        <f t="shared" si="77"/>
        <v>0.04303177584116837</v>
      </c>
      <c r="V144">
        <f t="shared" si="78"/>
        <v>3.240000105153121</v>
      </c>
      <c r="W144">
        <f t="shared" si="79"/>
        <v>109.68328705280115</v>
      </c>
      <c r="X144" s="7">
        <f t="shared" si="80"/>
        <v>0.49774999992697705</v>
      </c>
      <c r="Y144" s="7">
        <f t="shared" si="81"/>
        <v>0.19307420255808497</v>
      </c>
      <c r="Z144" s="7">
        <f t="shared" si="82"/>
        <v>0.8024257972958692</v>
      </c>
      <c r="AA144">
        <f t="shared" si="83"/>
        <v>877.4662964224092</v>
      </c>
      <c r="AB144">
        <f t="shared" si="84"/>
        <v>723.2400001051532</v>
      </c>
      <c r="AC144">
        <f t="shared" si="85"/>
        <v>0.8100000262882929</v>
      </c>
      <c r="AD144">
        <f t="shared" si="60"/>
        <v>19.344202952229402</v>
      </c>
      <c r="AE144">
        <f t="shared" si="86"/>
        <v>70.65579704777059</v>
      </c>
      <c r="AF144">
        <f t="shared" si="87"/>
        <v>0.00566489901479385</v>
      </c>
      <c r="AG144">
        <f t="shared" si="88"/>
        <v>70.66146194678538</v>
      </c>
      <c r="AH144">
        <f t="shared" si="61"/>
        <v>182.28848955741563</v>
      </c>
    </row>
    <row r="145" spans="4:34" ht="15">
      <c r="D145" s="1">
        <f t="shared" si="89"/>
        <v>40322</v>
      </c>
      <c r="E145" s="7">
        <f t="shared" si="62"/>
        <v>0.5</v>
      </c>
      <c r="F145" s="2">
        <f t="shared" si="63"/>
        <v>2455341.2916666665</v>
      </c>
      <c r="G145" s="3">
        <f t="shared" si="64"/>
        <v>0.10393680127765945</v>
      </c>
      <c r="I145">
        <f t="shared" si="65"/>
        <v>62.27132293889372</v>
      </c>
      <c r="J145">
        <f t="shared" si="66"/>
        <v>4099.1552445157995</v>
      </c>
      <c r="K145">
        <f t="shared" si="67"/>
        <v>0.016704263439962497</v>
      </c>
      <c r="L145">
        <f t="shared" si="68"/>
        <v>1.23231557596912</v>
      </c>
      <c r="M145">
        <f t="shared" si="69"/>
        <v>63.503638514862836</v>
      </c>
      <c r="N145">
        <f t="shared" si="70"/>
        <v>4100.387560091769</v>
      </c>
      <c r="O145">
        <f t="shared" si="71"/>
        <v>1.012754663334169</v>
      </c>
      <c r="P145">
        <f t="shared" si="72"/>
        <v>63.502586284303014</v>
      </c>
      <c r="Q145">
        <f t="shared" si="73"/>
        <v>23.43793949841949</v>
      </c>
      <c r="R145">
        <f t="shared" si="74"/>
        <v>23.43855934263903</v>
      </c>
      <c r="S145">
        <f t="shared" si="75"/>
        <v>61.482139689960185</v>
      </c>
      <c r="T145">
        <f t="shared" si="76"/>
        <v>20.853639016602468</v>
      </c>
      <c r="U145">
        <f t="shared" si="77"/>
        <v>0.04303176582874647</v>
      </c>
      <c r="V145">
        <f t="shared" si="78"/>
        <v>3.1488901631984474</v>
      </c>
      <c r="W145">
        <f t="shared" si="79"/>
        <v>109.87393345077328</v>
      </c>
      <c r="X145" s="7">
        <f t="shared" si="80"/>
        <v>0.49781327072000103</v>
      </c>
      <c r="Y145" s="7">
        <f t="shared" si="81"/>
        <v>0.19260790002340858</v>
      </c>
      <c r="Z145" s="7">
        <f t="shared" si="82"/>
        <v>0.8030186414165935</v>
      </c>
      <c r="AA145">
        <f t="shared" si="83"/>
        <v>878.9914676061862</v>
      </c>
      <c r="AB145">
        <f t="shared" si="84"/>
        <v>723.1488901631984</v>
      </c>
      <c r="AC145">
        <f t="shared" si="85"/>
        <v>0.7872225407996041</v>
      </c>
      <c r="AD145">
        <f t="shared" si="60"/>
        <v>19.158161097089902</v>
      </c>
      <c r="AE145">
        <f t="shared" si="86"/>
        <v>70.8418389029101</v>
      </c>
      <c r="AF145">
        <f t="shared" si="87"/>
        <v>0.005606129637205556</v>
      </c>
      <c r="AG145">
        <f t="shared" si="88"/>
        <v>70.8474450325473</v>
      </c>
      <c r="AH145">
        <f t="shared" si="61"/>
        <v>182.24213935766284</v>
      </c>
    </row>
    <row r="146" spans="4:34" ht="15">
      <c r="D146" s="1">
        <f t="shared" si="89"/>
        <v>40323</v>
      </c>
      <c r="E146" s="7">
        <f t="shared" si="62"/>
        <v>0.5</v>
      </c>
      <c r="F146" s="2">
        <f t="shared" si="63"/>
        <v>2455342.2916666665</v>
      </c>
      <c r="G146" s="3">
        <f t="shared" si="64"/>
        <v>0.10396417978553077</v>
      </c>
      <c r="I146">
        <f t="shared" si="65"/>
        <v>63.256970300783905</v>
      </c>
      <c r="J146">
        <f t="shared" si="66"/>
        <v>4100.140844796649</v>
      </c>
      <c r="K146">
        <f t="shared" si="67"/>
        <v>0.016704262288330985</v>
      </c>
      <c r="L146">
        <f t="shared" si="68"/>
        <v>1.2073420105012083</v>
      </c>
      <c r="M146">
        <f t="shared" si="69"/>
        <v>64.46431231128511</v>
      </c>
      <c r="N146">
        <f t="shared" si="70"/>
        <v>4101.34818680715</v>
      </c>
      <c r="O146">
        <f t="shared" si="71"/>
        <v>1.0129360330739603</v>
      </c>
      <c r="P146">
        <f t="shared" si="72"/>
        <v>64.46326114840164</v>
      </c>
      <c r="Q146">
        <f t="shared" si="73"/>
        <v>23.437939142384323</v>
      </c>
      <c r="R146">
        <f t="shared" si="74"/>
        <v>23.438556690743912</v>
      </c>
      <c r="S146">
        <f t="shared" si="75"/>
        <v>62.49266568726158</v>
      </c>
      <c r="T146">
        <f t="shared" si="76"/>
        <v>21.03310570862094</v>
      </c>
      <c r="U146">
        <f t="shared" si="77"/>
        <v>0.04303175581432643</v>
      </c>
      <c r="V146">
        <f t="shared" si="78"/>
        <v>3.049462484045633</v>
      </c>
      <c r="W146">
        <f t="shared" si="79"/>
        <v>110.05910931484755</v>
      </c>
      <c r="X146" s="7">
        <f t="shared" si="80"/>
        <v>0.4978823177194128</v>
      </c>
      <c r="Y146" s="7">
        <f t="shared" si="81"/>
        <v>0.19216256962261408</v>
      </c>
      <c r="Z146" s="7">
        <f t="shared" si="82"/>
        <v>0.8036020658162115</v>
      </c>
      <c r="AA146">
        <f t="shared" si="83"/>
        <v>880.4728745187804</v>
      </c>
      <c r="AB146">
        <f t="shared" si="84"/>
        <v>723.0494624840456</v>
      </c>
      <c r="AC146">
        <f t="shared" si="85"/>
        <v>0.762365621011412</v>
      </c>
      <c r="AD146">
        <f t="shared" si="60"/>
        <v>18.978048568356186</v>
      </c>
      <c r="AE146">
        <f t="shared" si="86"/>
        <v>71.02195143164381</v>
      </c>
      <c r="AF146">
        <f t="shared" si="87"/>
        <v>0.0055493589805780804</v>
      </c>
      <c r="AG146">
        <f t="shared" si="88"/>
        <v>71.02750079062439</v>
      </c>
      <c r="AH146">
        <f t="shared" si="61"/>
        <v>182.18853270868485</v>
      </c>
    </row>
    <row r="147" spans="4:34" ht="15">
      <c r="D147" s="1">
        <f t="shared" si="89"/>
        <v>40324</v>
      </c>
      <c r="E147" s="7">
        <f t="shared" si="62"/>
        <v>0.5</v>
      </c>
      <c r="F147" s="2">
        <f t="shared" si="63"/>
        <v>2455343.2916666665</v>
      </c>
      <c r="G147" s="3">
        <f t="shared" si="64"/>
        <v>0.10399155829340209</v>
      </c>
      <c r="I147">
        <f t="shared" si="65"/>
        <v>64.242617662675</v>
      </c>
      <c r="J147">
        <f t="shared" si="66"/>
        <v>4101.126445077499</v>
      </c>
      <c r="K147">
        <f t="shared" si="67"/>
        <v>0.016704261136699282</v>
      </c>
      <c r="L147">
        <f t="shared" si="68"/>
        <v>1.1820280524972728</v>
      </c>
      <c r="M147">
        <f t="shared" si="69"/>
        <v>65.42464571517228</v>
      </c>
      <c r="N147">
        <f t="shared" si="70"/>
        <v>4102.308473129996</v>
      </c>
      <c r="O147">
        <f t="shared" si="71"/>
        <v>1.0131136406274461</v>
      </c>
      <c r="P147">
        <f t="shared" si="72"/>
        <v>65.42359561600277</v>
      </c>
      <c r="Q147">
        <f t="shared" si="73"/>
        <v>23.437938786349157</v>
      </c>
      <c r="R147">
        <f t="shared" si="74"/>
        <v>23.438554038321293</v>
      </c>
      <c r="S147">
        <f t="shared" si="75"/>
        <v>63.50522875177411</v>
      </c>
      <c r="T147">
        <f t="shared" si="76"/>
        <v>21.206527346179048</v>
      </c>
      <c r="U147">
        <f t="shared" si="77"/>
        <v>0.04303174579791563</v>
      </c>
      <c r="V147">
        <f t="shared" si="78"/>
        <v>2.9419042750885205</v>
      </c>
      <c r="W147">
        <f t="shared" si="79"/>
        <v>110.23869221235742</v>
      </c>
      <c r="X147" s="7">
        <f t="shared" si="80"/>
        <v>0.49795701092007744</v>
      </c>
      <c r="Y147" s="7">
        <f t="shared" si="81"/>
        <v>0.19173842144130682</v>
      </c>
      <c r="Z147" s="7">
        <f t="shared" si="82"/>
        <v>0.8041756003988481</v>
      </c>
      <c r="AA147">
        <f t="shared" si="83"/>
        <v>881.9095376988594</v>
      </c>
      <c r="AB147">
        <f t="shared" si="84"/>
        <v>722.9419042750885</v>
      </c>
      <c r="AC147">
        <f t="shared" si="85"/>
        <v>0.7354760687721296</v>
      </c>
      <c r="AD147">
        <f t="shared" si="60"/>
        <v>18.803934174982512</v>
      </c>
      <c r="AE147">
        <f t="shared" si="86"/>
        <v>71.19606582501748</v>
      </c>
      <c r="AF147">
        <f t="shared" si="87"/>
        <v>0.005494595011078673</v>
      </c>
      <c r="AG147">
        <f t="shared" si="88"/>
        <v>71.20156042002856</v>
      </c>
      <c r="AH147">
        <f t="shared" si="61"/>
        <v>182.12766059445755</v>
      </c>
    </row>
    <row r="148" spans="4:34" ht="15">
      <c r="D148" s="1">
        <f t="shared" si="89"/>
        <v>40325</v>
      </c>
      <c r="E148" s="7">
        <f t="shared" si="62"/>
        <v>0.5</v>
      </c>
      <c r="F148" s="2">
        <f t="shared" si="63"/>
        <v>2455344.2916666665</v>
      </c>
      <c r="G148" s="3">
        <f t="shared" si="64"/>
        <v>0.10401893680127342</v>
      </c>
      <c r="I148">
        <f t="shared" si="65"/>
        <v>65.2282650245661</v>
      </c>
      <c r="J148">
        <f t="shared" si="66"/>
        <v>4102.112045358349</v>
      </c>
      <c r="K148">
        <f t="shared" si="67"/>
        <v>0.016704259985067388</v>
      </c>
      <c r="L148">
        <f t="shared" si="68"/>
        <v>1.1563810565657953</v>
      </c>
      <c r="M148">
        <f t="shared" si="69"/>
        <v>66.38464608113189</v>
      </c>
      <c r="N148">
        <f t="shared" si="70"/>
        <v>4103.268426414915</v>
      </c>
      <c r="O148">
        <f t="shared" si="71"/>
        <v>1.013287437433008</v>
      </c>
      <c r="P148">
        <f t="shared" si="72"/>
        <v>66.38359704171305</v>
      </c>
      <c r="Q148">
        <f t="shared" si="73"/>
        <v>23.437938430313995</v>
      </c>
      <c r="R148">
        <f t="shared" si="74"/>
        <v>23.438551385373145</v>
      </c>
      <c r="S148">
        <f t="shared" si="75"/>
        <v>64.51977888919068</v>
      </c>
      <c r="T148">
        <f t="shared" si="76"/>
        <v>21.373843364371268</v>
      </c>
      <c r="U148">
        <f t="shared" si="77"/>
        <v>0.04303173577952153</v>
      </c>
      <c r="V148">
        <f t="shared" si="78"/>
        <v>2.8264157499041422</v>
      </c>
      <c r="W148">
        <f t="shared" si="79"/>
        <v>110.41256117872365</v>
      </c>
      <c r="X148" s="7">
        <f t="shared" si="80"/>
        <v>0.49803721128478884</v>
      </c>
      <c r="Y148" s="7">
        <f t="shared" si="81"/>
        <v>0.19133565245500092</v>
      </c>
      <c r="Z148" s="7">
        <f t="shared" si="82"/>
        <v>0.8047387701145767</v>
      </c>
      <c r="AA148">
        <f t="shared" si="83"/>
        <v>883.3004894297892</v>
      </c>
      <c r="AB148">
        <f t="shared" si="84"/>
        <v>722.8264157499042</v>
      </c>
      <c r="AC148">
        <f t="shared" si="85"/>
        <v>0.7066039374760464</v>
      </c>
      <c r="AD148">
        <f t="shared" si="60"/>
        <v>18.635885630058965</v>
      </c>
      <c r="AE148">
        <f t="shared" si="86"/>
        <v>71.36411436994103</v>
      </c>
      <c r="AF148">
        <f t="shared" si="87"/>
        <v>0.005441845876466398</v>
      </c>
      <c r="AG148">
        <f t="shared" si="88"/>
        <v>71.3695562158175</v>
      </c>
      <c r="AH148">
        <f t="shared" si="61"/>
        <v>182.05953527327938</v>
      </c>
    </row>
    <row r="149" spans="4:34" ht="15">
      <c r="D149" s="1">
        <f t="shared" si="89"/>
        <v>40326</v>
      </c>
      <c r="E149" s="7">
        <f t="shared" si="62"/>
        <v>0.5</v>
      </c>
      <c r="F149" s="2">
        <f t="shared" si="63"/>
        <v>2455345.2916666665</v>
      </c>
      <c r="G149" s="3">
        <f t="shared" si="64"/>
        <v>0.10404631530914474</v>
      </c>
      <c r="I149">
        <f t="shared" si="65"/>
        <v>66.21391238645765</v>
      </c>
      <c r="J149">
        <f t="shared" si="66"/>
        <v>4103.097645639198</v>
      </c>
      <c r="K149">
        <f t="shared" si="67"/>
        <v>0.016704258833435303</v>
      </c>
      <c r="L149">
        <f t="shared" si="68"/>
        <v>1.1304084569750061</v>
      </c>
      <c r="M149">
        <f t="shared" si="69"/>
        <v>67.34432084343266</v>
      </c>
      <c r="N149">
        <f t="shared" si="70"/>
        <v>4104.228054096173</v>
      </c>
      <c r="O149">
        <f t="shared" si="71"/>
        <v>1.0134573760211094</v>
      </c>
      <c r="P149">
        <f t="shared" si="72"/>
        <v>67.34327285980028</v>
      </c>
      <c r="Q149">
        <f t="shared" si="73"/>
        <v>23.43793807427883</v>
      </c>
      <c r="R149">
        <f t="shared" si="74"/>
        <v>23.438548731901424</v>
      </c>
      <c r="S149">
        <f t="shared" si="75"/>
        <v>65.53626289092645</v>
      </c>
      <c r="T149">
        <f t="shared" si="76"/>
        <v>21.534995026991943</v>
      </c>
      <c r="U149">
        <f t="shared" si="77"/>
        <v>0.04303172575915152</v>
      </c>
      <c r="V149">
        <f t="shared" si="78"/>
        <v>2.703209927263554</v>
      </c>
      <c r="W149">
        <f t="shared" si="79"/>
        <v>110.58059698189584</v>
      </c>
      <c r="X149" s="7">
        <f t="shared" si="80"/>
        <v>0.49812277088384477</v>
      </c>
      <c r="Y149" s="7">
        <f t="shared" si="81"/>
        <v>0.19095444593413413</v>
      </c>
      <c r="Z149" s="7">
        <f t="shared" si="82"/>
        <v>0.8052910958335554</v>
      </c>
      <c r="AA149">
        <f t="shared" si="83"/>
        <v>884.6447758551667</v>
      </c>
      <c r="AB149">
        <f t="shared" si="84"/>
        <v>722.7032099272635</v>
      </c>
      <c r="AC149">
        <f t="shared" si="85"/>
        <v>0.6758024818158788</v>
      </c>
      <c r="AD149">
        <f t="shared" si="60"/>
        <v>18.47396944238889</v>
      </c>
      <c r="AE149">
        <f t="shared" si="86"/>
        <v>71.52603055761111</v>
      </c>
      <c r="AF149">
        <f t="shared" si="87"/>
        <v>0.0053911198682959635</v>
      </c>
      <c r="AG149">
        <f t="shared" si="88"/>
        <v>71.5314216774794</v>
      </c>
      <c r="AH149">
        <f t="shared" si="61"/>
        <v>181.98419127596995</v>
      </c>
    </row>
    <row r="150" spans="4:34" ht="15">
      <c r="D150" s="1">
        <f t="shared" si="89"/>
        <v>40327</v>
      </c>
      <c r="E150" s="7">
        <f t="shared" si="62"/>
        <v>0.5</v>
      </c>
      <c r="F150" s="2">
        <f t="shared" si="63"/>
        <v>2455346.2916666665</v>
      </c>
      <c r="G150" s="3">
        <f t="shared" si="64"/>
        <v>0.10407369381701606</v>
      </c>
      <c r="I150">
        <f t="shared" si="65"/>
        <v>67.19955974834966</v>
      </c>
      <c r="J150">
        <f t="shared" si="66"/>
        <v>4104.083245920047</v>
      </c>
      <c r="K150">
        <f t="shared" si="67"/>
        <v>0.016704257681803027</v>
      </c>
      <c r="L150">
        <f t="shared" si="68"/>
        <v>1.1041177656582175</v>
      </c>
      <c r="M150">
        <f t="shared" si="69"/>
        <v>68.30367751400787</v>
      </c>
      <c r="N150">
        <f t="shared" si="70"/>
        <v>4105.187363685705</v>
      </c>
      <c r="O150">
        <f t="shared" si="71"/>
        <v>1.0136234100239314</v>
      </c>
      <c r="P150">
        <f t="shared" si="72"/>
        <v>68.30263058219684</v>
      </c>
      <c r="Q150">
        <f t="shared" si="73"/>
        <v>23.437937718243663</v>
      </c>
      <c r="R150">
        <f t="shared" si="74"/>
        <v>23.43854607790809</v>
      </c>
      <c r="S150">
        <f t="shared" si="75"/>
        <v>66.55462438672502</v>
      </c>
      <c r="T150">
        <f t="shared" si="76"/>
        <v>21.689925486620268</v>
      </c>
      <c r="U150">
        <f t="shared" si="77"/>
        <v>0.043031715736812984</v>
      </c>
      <c r="V150">
        <f t="shared" si="78"/>
        <v>2.5725124016365974</v>
      </c>
      <c r="W150">
        <f t="shared" si="79"/>
        <v>110.74268239120326</v>
      </c>
      <c r="X150" s="7">
        <f t="shared" si="80"/>
        <v>0.49821353305441896</v>
      </c>
      <c r="Y150" s="7">
        <f t="shared" si="81"/>
        <v>0.19059497085663213</v>
      </c>
      <c r="Z150" s="7">
        <f t="shared" si="82"/>
        <v>0.8058320952522059</v>
      </c>
      <c r="AA150">
        <f t="shared" si="83"/>
        <v>885.9414591296261</v>
      </c>
      <c r="AB150">
        <f t="shared" si="84"/>
        <v>722.5725124016366</v>
      </c>
      <c r="AC150">
        <f t="shared" si="85"/>
        <v>0.6431281004091431</v>
      </c>
      <c r="AD150">
        <f t="shared" si="60"/>
        <v>18.318250800567515</v>
      </c>
      <c r="AE150">
        <f t="shared" si="86"/>
        <v>71.68174919943249</v>
      </c>
      <c r="AF150">
        <f t="shared" si="87"/>
        <v>0.005342425382117696</v>
      </c>
      <c r="AG150">
        <f t="shared" si="88"/>
        <v>71.6870916248146</v>
      </c>
      <c r="AH150">
        <f t="shared" si="61"/>
        <v>181.90168633103247</v>
      </c>
    </row>
    <row r="151" spans="4:34" ht="15">
      <c r="D151" s="1">
        <f t="shared" si="89"/>
        <v>40328</v>
      </c>
      <c r="E151" s="7">
        <f t="shared" si="62"/>
        <v>0.5</v>
      </c>
      <c r="F151" s="2">
        <f t="shared" si="63"/>
        <v>2455347.2916666665</v>
      </c>
      <c r="G151" s="3">
        <f t="shared" si="64"/>
        <v>0.10410107232488738</v>
      </c>
      <c r="I151">
        <f t="shared" si="65"/>
        <v>68.18520711024212</v>
      </c>
      <c r="J151">
        <f t="shared" si="66"/>
        <v>4105.068846200897</v>
      </c>
      <c r="K151">
        <f t="shared" si="67"/>
        <v>0.016704256530170564</v>
      </c>
      <c r="L151">
        <f t="shared" si="68"/>
        <v>1.077516570216132</v>
      </c>
      <c r="M151">
        <f t="shared" si="69"/>
        <v>69.26272368045825</v>
      </c>
      <c r="N151">
        <f t="shared" si="70"/>
        <v>4106.146362771113</v>
      </c>
      <c r="O151">
        <f t="shared" si="71"/>
        <v>1.0137854941847362</v>
      </c>
      <c r="P151">
        <f t="shared" si="72"/>
        <v>69.26167779650257</v>
      </c>
      <c r="Q151">
        <f t="shared" si="73"/>
        <v>23.437937362208498</v>
      </c>
      <c r="R151">
        <f t="shared" si="74"/>
        <v>23.438543423395107</v>
      </c>
      <c r="S151">
        <f t="shared" si="75"/>
        <v>67.57480390459628</v>
      </c>
      <c r="T151">
        <f t="shared" si="76"/>
        <v>21.838579844046794</v>
      </c>
      <c r="U151">
        <f t="shared" si="77"/>
        <v>0.04303170571251335</v>
      </c>
      <c r="V151">
        <f t="shared" si="78"/>
        <v>2.4345610852404023</v>
      </c>
      <c r="W151">
        <f t="shared" si="79"/>
        <v>110.8987024495901</v>
      </c>
      <c r="X151" s="7">
        <f t="shared" si="80"/>
        <v>0.4983093325796942</v>
      </c>
      <c r="Y151" s="7">
        <f t="shared" si="81"/>
        <v>0.19025738133083278</v>
      </c>
      <c r="Z151" s="7">
        <f t="shared" si="82"/>
        <v>0.8063612838285555</v>
      </c>
      <c r="AA151">
        <f t="shared" si="83"/>
        <v>887.1896195967208</v>
      </c>
      <c r="AB151">
        <f t="shared" si="84"/>
        <v>722.4345610852404</v>
      </c>
      <c r="AC151">
        <f t="shared" si="85"/>
        <v>0.6086402713100938</v>
      </c>
      <c r="AD151">
        <f t="shared" si="60"/>
        <v>18.168793449919967</v>
      </c>
      <c r="AE151">
        <f t="shared" si="86"/>
        <v>71.83120655008003</v>
      </c>
      <c r="AF151">
        <f t="shared" si="87"/>
        <v>0.005295770875791787</v>
      </c>
      <c r="AG151">
        <f t="shared" si="88"/>
        <v>71.83650232095582</v>
      </c>
      <c r="AH151">
        <f t="shared" si="61"/>
        <v>181.81210220232074</v>
      </c>
    </row>
    <row r="152" spans="4:34" ht="15">
      <c r="D152" s="1">
        <f t="shared" si="89"/>
        <v>40329</v>
      </c>
      <c r="E152" s="7">
        <f t="shared" si="62"/>
        <v>0.5</v>
      </c>
      <c r="F152" s="2">
        <f t="shared" si="63"/>
        <v>2455348.2916666665</v>
      </c>
      <c r="G152" s="3">
        <f t="shared" si="64"/>
        <v>0.10412845083275869</v>
      </c>
      <c r="I152">
        <f t="shared" si="65"/>
        <v>69.17085447213458</v>
      </c>
      <c r="J152">
        <f t="shared" si="66"/>
        <v>4106.054446481744</v>
      </c>
      <c r="K152">
        <f t="shared" si="67"/>
        <v>0.01670425537853791</v>
      </c>
      <c r="L152">
        <f t="shared" si="68"/>
        <v>1.0506125319159163</v>
      </c>
      <c r="M152">
        <f t="shared" si="69"/>
        <v>70.2214670040505</v>
      </c>
      <c r="N152">
        <f t="shared" si="70"/>
        <v>4107.10505901366</v>
      </c>
      <c r="O152">
        <f t="shared" si="71"/>
        <v>1.0139435843669569</v>
      </c>
      <c r="P152">
        <f t="shared" si="72"/>
        <v>70.22042216398326</v>
      </c>
      <c r="Q152">
        <f t="shared" si="73"/>
        <v>23.437937006173332</v>
      </c>
      <c r="R152">
        <f t="shared" si="74"/>
        <v>23.438540768364444</v>
      </c>
      <c r="S152">
        <f t="shared" si="75"/>
        <v>68.59673893812652</v>
      </c>
      <c r="T152">
        <f t="shared" si="76"/>
        <v>21.980905206857773</v>
      </c>
      <c r="U152">
        <f t="shared" si="77"/>
        <v>0.04303169568626006</v>
      </c>
      <c r="V152">
        <f t="shared" si="78"/>
        <v>2.2896059217910882</v>
      </c>
      <c r="W152">
        <f t="shared" si="79"/>
        <v>111.04854474813945</v>
      </c>
      <c r="X152" s="7">
        <f t="shared" si="80"/>
        <v>0.4984099958876451</v>
      </c>
      <c r="Y152" s="7">
        <f t="shared" si="81"/>
        <v>0.1899418160317022</v>
      </c>
      <c r="Z152" s="7">
        <f t="shared" si="82"/>
        <v>0.806878175743588</v>
      </c>
      <c r="AA152">
        <f t="shared" si="83"/>
        <v>888.3883579851156</v>
      </c>
      <c r="AB152">
        <f t="shared" si="84"/>
        <v>722.2896059217911</v>
      </c>
      <c r="AC152">
        <f t="shared" si="85"/>
        <v>0.5724014804477804</v>
      </c>
      <c r="AD152">
        <f t="shared" si="60"/>
        <v>18.025659562776642</v>
      </c>
      <c r="AE152">
        <f t="shared" si="86"/>
        <v>71.97434043722336</v>
      </c>
      <c r="AF152">
        <f t="shared" si="87"/>
        <v>0.005251164826068</v>
      </c>
      <c r="AG152">
        <f t="shared" si="88"/>
        <v>71.97959160204942</v>
      </c>
      <c r="AH152">
        <f t="shared" si="61"/>
        <v>181.7155454245575</v>
      </c>
    </row>
    <row r="153" spans="4:34" ht="15">
      <c r="D153" s="1">
        <f t="shared" si="89"/>
        <v>40330</v>
      </c>
      <c r="E153" s="7">
        <f t="shared" si="62"/>
        <v>0.5</v>
      </c>
      <c r="F153" s="2">
        <f t="shared" si="63"/>
        <v>2455349.2916666665</v>
      </c>
      <c r="G153" s="3">
        <f t="shared" si="64"/>
        <v>0.10415582934063002</v>
      </c>
      <c r="I153">
        <f t="shared" si="65"/>
        <v>70.15650183402795</v>
      </c>
      <c r="J153">
        <f t="shared" si="66"/>
        <v>4107.040046762593</v>
      </c>
      <c r="K153">
        <f t="shared" si="67"/>
        <v>0.016704254226905066</v>
      </c>
      <c r="L153">
        <f t="shared" si="68"/>
        <v>1.023413383687397</v>
      </c>
      <c r="M153">
        <f t="shared" si="69"/>
        <v>71.17991521771535</v>
      </c>
      <c r="N153">
        <f t="shared" si="70"/>
        <v>4108.063460146281</v>
      </c>
      <c r="O153">
        <f t="shared" si="71"/>
        <v>1.0140976375630206</v>
      </c>
      <c r="P153">
        <f t="shared" si="72"/>
        <v>71.17887141756876</v>
      </c>
      <c r="Q153">
        <f t="shared" si="73"/>
        <v>23.437936650138166</v>
      </c>
      <c r="R153">
        <f t="shared" si="74"/>
        <v>23.43853811281806</v>
      </c>
      <c r="S153">
        <f t="shared" si="75"/>
        <v>69.62036402118122</v>
      </c>
      <c r="T153">
        <f t="shared" si="76"/>
        <v>22.11685074699273</v>
      </c>
      <c r="U153">
        <f t="shared" si="77"/>
        <v>0.04303168565806049</v>
      </c>
      <c r="V153">
        <f t="shared" si="78"/>
        <v>2.1379085722181017</v>
      </c>
      <c r="W153">
        <f t="shared" si="79"/>
        <v>111.19209970172903</v>
      </c>
      <c r="X153" s="7">
        <f t="shared" si="80"/>
        <v>0.49851534126929303</v>
      </c>
      <c r="Y153" s="7">
        <f t="shared" si="81"/>
        <v>0.18964839765337901</v>
      </c>
      <c r="Z153" s="7">
        <f t="shared" si="82"/>
        <v>0.807382284885207</v>
      </c>
      <c r="AA153">
        <f t="shared" si="83"/>
        <v>889.5367976138323</v>
      </c>
      <c r="AB153">
        <f t="shared" si="84"/>
        <v>722.1379085722181</v>
      </c>
      <c r="AC153">
        <f t="shared" si="85"/>
        <v>0.5344771430545165</v>
      </c>
      <c r="AD153">
        <f t="shared" si="60"/>
        <v>17.888909602683476</v>
      </c>
      <c r="AE153">
        <f t="shared" si="86"/>
        <v>72.11109039731653</v>
      </c>
      <c r="AF153">
        <f t="shared" si="87"/>
        <v>0.005208615683614939</v>
      </c>
      <c r="AG153">
        <f t="shared" si="88"/>
        <v>72.11629901300014</v>
      </c>
      <c r="AH153">
        <f t="shared" si="61"/>
        <v>181.61214792185405</v>
      </c>
    </row>
    <row r="154" spans="4:34" ht="15">
      <c r="D154" s="1">
        <f t="shared" si="89"/>
        <v>40331</v>
      </c>
      <c r="E154" s="7">
        <f t="shared" si="62"/>
        <v>0.5</v>
      </c>
      <c r="F154" s="2">
        <f t="shared" si="63"/>
        <v>2455350.2916666665</v>
      </c>
      <c r="G154" s="3">
        <f t="shared" si="64"/>
        <v>0.10418320784850134</v>
      </c>
      <c r="I154">
        <f t="shared" si="65"/>
        <v>71.14214919592177</v>
      </c>
      <c r="J154">
        <f t="shared" si="66"/>
        <v>4108.0256470434415</v>
      </c>
      <c r="K154">
        <f t="shared" si="67"/>
        <v>0.016704253075272034</v>
      </c>
      <c r="L154">
        <f t="shared" si="68"/>
        <v>0.9959269281169331</v>
      </c>
      <c r="M154">
        <f t="shared" si="69"/>
        <v>72.1380761240387</v>
      </c>
      <c r="N154">
        <f t="shared" si="70"/>
        <v>4109.021573971559</v>
      </c>
      <c r="O154">
        <f t="shared" si="71"/>
        <v>1.0142476119028963</v>
      </c>
      <c r="P154">
        <f t="shared" si="72"/>
        <v>72.1370333598441</v>
      </c>
      <c r="Q154">
        <f t="shared" si="73"/>
        <v>23.437936294103</v>
      </c>
      <c r="R154">
        <f t="shared" si="74"/>
        <v>23.438535456757915</v>
      </c>
      <c r="S154">
        <f t="shared" si="75"/>
        <v>70.64561080997669</v>
      </c>
      <c r="T154">
        <f t="shared" si="76"/>
        <v>22.24636775708828</v>
      </c>
      <c r="U154">
        <f t="shared" si="77"/>
        <v>0.04303167562792208</v>
      </c>
      <c r="V154">
        <f t="shared" si="78"/>
        <v>1.9797420727064126</v>
      </c>
      <c r="W154">
        <f t="shared" si="79"/>
        <v>111.32926082460196</v>
      </c>
      <c r="X154" s="7">
        <f t="shared" si="80"/>
        <v>0.49862517911617615</v>
      </c>
      <c r="Y154" s="7">
        <f t="shared" si="81"/>
        <v>0.18937723238117068</v>
      </c>
      <c r="Z154" s="7">
        <f t="shared" si="82"/>
        <v>0.8078731258511817</v>
      </c>
      <c r="AA154">
        <f t="shared" si="83"/>
        <v>890.6340865968157</v>
      </c>
      <c r="AB154">
        <f t="shared" si="84"/>
        <v>721.9797420727064</v>
      </c>
      <c r="AC154">
        <f t="shared" si="85"/>
        <v>0.49493551817658954</v>
      </c>
      <c r="AD154">
        <f t="shared" si="60"/>
        <v>17.758602183271382</v>
      </c>
      <c r="AE154">
        <f t="shared" si="86"/>
        <v>72.24139781672862</v>
      </c>
      <c r="AF154">
        <f t="shared" si="87"/>
        <v>0.005168131826718106</v>
      </c>
      <c r="AG154">
        <f t="shared" si="88"/>
        <v>72.24656594855534</v>
      </c>
      <c r="AH154">
        <f t="shared" si="61"/>
        <v>181.50206749465514</v>
      </c>
    </row>
    <row r="155" spans="4:34" ht="15">
      <c r="D155" s="1">
        <f t="shared" si="89"/>
        <v>40332</v>
      </c>
      <c r="E155" s="7">
        <f t="shared" si="62"/>
        <v>0.5</v>
      </c>
      <c r="F155" s="2">
        <f t="shared" si="63"/>
        <v>2455351.2916666665</v>
      </c>
      <c r="G155" s="3">
        <f t="shared" si="64"/>
        <v>0.10421058635637266</v>
      </c>
      <c r="I155">
        <f t="shared" si="65"/>
        <v>72.1277965578156</v>
      </c>
      <c r="J155">
        <f t="shared" si="66"/>
        <v>4109.011247324289</v>
      </c>
      <c r="K155">
        <f t="shared" si="67"/>
        <v>0.01670425192363881</v>
      </c>
      <c r="L155">
        <f t="shared" si="68"/>
        <v>0.9681610354386558</v>
      </c>
      <c r="M155">
        <f t="shared" si="69"/>
        <v>73.09595759325425</v>
      </c>
      <c r="N155">
        <f t="shared" si="70"/>
        <v>4109.979408359727</v>
      </c>
      <c r="O155">
        <f t="shared" si="71"/>
        <v>1.0143934666623797</v>
      </c>
      <c r="P155">
        <f t="shared" si="72"/>
        <v>73.09491586104204</v>
      </c>
      <c r="Q155">
        <f t="shared" si="73"/>
        <v>23.437935938067834</v>
      </c>
      <c r="R155">
        <f t="shared" si="74"/>
        <v>23.438532800185982</v>
      </c>
      <c r="S155">
        <f t="shared" si="75"/>
        <v>71.67240817248008</v>
      </c>
      <c r="T155">
        <f t="shared" si="76"/>
        <v>22.36940970542281</v>
      </c>
      <c r="U155">
        <f t="shared" si="77"/>
        <v>0.04303166559585225</v>
      </c>
      <c r="V155">
        <f t="shared" si="78"/>
        <v>1.8153904655348427</v>
      </c>
      <c r="W155">
        <f t="shared" si="79"/>
        <v>111.45992500458794</v>
      </c>
      <c r="X155" s="7">
        <f t="shared" si="80"/>
        <v>0.4987393121767119</v>
      </c>
      <c r="Y155" s="7">
        <f t="shared" si="81"/>
        <v>0.18912840938618986</v>
      </c>
      <c r="Z155" s="7">
        <f t="shared" si="82"/>
        <v>0.808350214967234</v>
      </c>
      <c r="AA155">
        <f t="shared" si="83"/>
        <v>891.6794000367036</v>
      </c>
      <c r="AB155">
        <f t="shared" si="84"/>
        <v>721.8153904655348</v>
      </c>
      <c r="AC155">
        <f t="shared" si="85"/>
        <v>0.45384761638371174</v>
      </c>
      <c r="AD155">
        <f t="shared" si="60"/>
        <v>17.63479392263121</v>
      </c>
      <c r="AE155">
        <f t="shared" si="86"/>
        <v>72.36520607736878</v>
      </c>
      <c r="AF155">
        <f t="shared" si="87"/>
        <v>0.005129721513899382</v>
      </c>
      <c r="AG155">
        <f t="shared" si="88"/>
        <v>72.37033579888268</v>
      </c>
      <c r="AH155">
        <f t="shared" si="61"/>
        <v>181.38548816088812</v>
      </c>
    </row>
    <row r="156" spans="4:34" ht="15">
      <c r="D156" s="1">
        <f t="shared" si="89"/>
        <v>40333</v>
      </c>
      <c r="E156" s="7">
        <f t="shared" si="62"/>
        <v>0.5</v>
      </c>
      <c r="F156" s="2">
        <f t="shared" si="63"/>
        <v>2455352.2916666665</v>
      </c>
      <c r="G156" s="3">
        <f t="shared" si="64"/>
        <v>0.10423796486424398</v>
      </c>
      <c r="I156">
        <f t="shared" si="65"/>
        <v>73.11344391971033</v>
      </c>
      <c r="J156">
        <f t="shared" si="66"/>
        <v>4109.996847605137</v>
      </c>
      <c r="K156">
        <f t="shared" si="67"/>
        <v>0.016704250772005397</v>
      </c>
      <c r="L156">
        <f t="shared" si="68"/>
        <v>0.9401236415237206</v>
      </c>
      <c r="M156">
        <f t="shared" si="69"/>
        <v>74.05356756123406</v>
      </c>
      <c r="N156">
        <f t="shared" si="70"/>
        <v>4110.9369712466605</v>
      </c>
      <c r="O156">
        <f t="shared" si="71"/>
        <v>1.0145351622711136</v>
      </c>
      <c r="P156">
        <f t="shared" si="72"/>
        <v>74.05252685703381</v>
      </c>
      <c r="Q156">
        <f t="shared" si="73"/>
        <v>23.43793558203267</v>
      </c>
      <c r="R156">
        <f t="shared" si="74"/>
        <v>23.438530143104224</v>
      </c>
      <c r="S156">
        <f t="shared" si="75"/>
        <v>72.70068228505193</v>
      </c>
      <c r="T156">
        <f t="shared" si="76"/>
        <v>22.485932289275883</v>
      </c>
      <c r="U156">
        <f t="shared" si="77"/>
        <v>0.043031655561858416</v>
      </c>
      <c r="V156">
        <f t="shared" si="78"/>
        <v>1.6451484032807724</v>
      </c>
      <c r="W156">
        <f t="shared" si="79"/>
        <v>111.58399277466658</v>
      </c>
      <c r="X156" s="7">
        <f t="shared" si="80"/>
        <v>0.4988575358310551</v>
      </c>
      <c r="Y156" s="7">
        <f t="shared" si="81"/>
        <v>0.18890200034587012</v>
      </c>
      <c r="Z156" s="7">
        <f t="shared" si="82"/>
        <v>0.80881307131624</v>
      </c>
      <c r="AA156">
        <f t="shared" si="83"/>
        <v>892.6719421973327</v>
      </c>
      <c r="AB156">
        <f t="shared" si="84"/>
        <v>721.6451484032808</v>
      </c>
      <c r="AC156">
        <f t="shared" si="85"/>
        <v>0.4112871008202035</v>
      </c>
      <c r="AD156">
        <f t="shared" si="60"/>
        <v>17.517539294166454</v>
      </c>
      <c r="AE156">
        <f t="shared" si="86"/>
        <v>72.48246070583355</v>
      </c>
      <c r="AF156">
        <f t="shared" si="87"/>
        <v>0.005093392835745645</v>
      </c>
      <c r="AG156">
        <f t="shared" si="88"/>
        <v>72.48755409866929</v>
      </c>
      <c r="AH156">
        <f t="shared" si="61"/>
        <v>181.26262033801382</v>
      </c>
    </row>
    <row r="157" spans="4:34" ht="15">
      <c r="D157" s="1">
        <f t="shared" si="89"/>
        <v>40334</v>
      </c>
      <c r="E157" s="7">
        <f t="shared" si="62"/>
        <v>0.5</v>
      </c>
      <c r="F157" s="2">
        <f t="shared" si="63"/>
        <v>2455353.2916666665</v>
      </c>
      <c r="G157" s="3">
        <f t="shared" si="64"/>
        <v>0.10426534337211531</v>
      </c>
      <c r="I157">
        <f t="shared" si="65"/>
        <v>74.09909128160552</v>
      </c>
      <c r="J157">
        <f t="shared" si="66"/>
        <v>4110.982447885985</v>
      </c>
      <c r="K157">
        <f t="shared" si="67"/>
        <v>0.016704249620371793</v>
      </c>
      <c r="L157">
        <f t="shared" si="68"/>
        <v>0.911822745867768</v>
      </c>
      <c r="M157">
        <f t="shared" si="69"/>
        <v>75.01091402747329</v>
      </c>
      <c r="N157">
        <f t="shared" si="70"/>
        <v>4111.894270631852</v>
      </c>
      <c r="O157">
        <f t="shared" si="71"/>
        <v>1.01467266032034</v>
      </c>
      <c r="P157">
        <f t="shared" si="72"/>
        <v>75.00987434731367</v>
      </c>
      <c r="Q157">
        <f t="shared" si="73"/>
        <v>23.437935225997506</v>
      </c>
      <c r="R157">
        <f t="shared" si="74"/>
        <v>23.43852748551461</v>
      </c>
      <c r="S157">
        <f t="shared" si="75"/>
        <v>73.73035673620899</v>
      </c>
      <c r="T157">
        <f t="shared" si="76"/>
        <v>22.59589348651779</v>
      </c>
      <c r="U157">
        <f t="shared" si="77"/>
        <v>0.043031645525948015</v>
      </c>
      <c r="V157">
        <f t="shared" si="78"/>
        <v>1.4693207270647863</v>
      </c>
      <c r="W157">
        <f t="shared" si="79"/>
        <v>111.7013685805309</v>
      </c>
      <c r="X157" s="7">
        <f t="shared" si="80"/>
        <v>0.4989796383839828</v>
      </c>
      <c r="Y157" s="7">
        <f t="shared" si="81"/>
        <v>0.1886980589936192</v>
      </c>
      <c r="Z157" s="7">
        <f t="shared" si="82"/>
        <v>0.8092612177743465</v>
      </c>
      <c r="AA157">
        <f t="shared" si="83"/>
        <v>893.6109486442472</v>
      </c>
      <c r="AB157">
        <f t="shared" si="84"/>
        <v>721.4693207270648</v>
      </c>
      <c r="AC157">
        <f t="shared" si="85"/>
        <v>0.36733018176619225</v>
      </c>
      <c r="AD157">
        <f t="shared" si="60"/>
        <v>17.406890475011558</v>
      </c>
      <c r="AE157">
        <f t="shared" si="86"/>
        <v>72.59310952498845</v>
      </c>
      <c r="AF157">
        <f t="shared" si="87"/>
        <v>0.0050591536662657486</v>
      </c>
      <c r="AG157">
        <f t="shared" si="88"/>
        <v>72.59816867865472</v>
      </c>
      <c r="AH157">
        <f t="shared" si="61"/>
        <v>181.1337008534413</v>
      </c>
    </row>
    <row r="158" spans="4:34" ht="15">
      <c r="D158" s="1">
        <f t="shared" si="89"/>
        <v>40335</v>
      </c>
      <c r="E158" s="7">
        <f t="shared" si="62"/>
        <v>0.5</v>
      </c>
      <c r="F158" s="2">
        <f t="shared" si="63"/>
        <v>2455354.2916666665</v>
      </c>
      <c r="G158" s="3">
        <f t="shared" si="64"/>
        <v>0.10429272187998663</v>
      </c>
      <c r="I158">
        <f t="shared" si="65"/>
        <v>75.08473864350117</v>
      </c>
      <c r="J158">
        <f t="shared" si="66"/>
        <v>4111.968048166831</v>
      </c>
      <c r="K158">
        <f t="shared" si="67"/>
        <v>0.016704248468737998</v>
      </c>
      <c r="L158">
        <f t="shared" si="68"/>
        <v>0.8832664095763734</v>
      </c>
      <c r="M158">
        <f t="shared" si="69"/>
        <v>75.96800505307755</v>
      </c>
      <c r="N158">
        <f t="shared" si="70"/>
        <v>4112.851314576407</v>
      </c>
      <c r="O158">
        <f t="shared" si="71"/>
        <v>1.0148059235703926</v>
      </c>
      <c r="P158">
        <f t="shared" si="72"/>
        <v>75.96696639298636</v>
      </c>
      <c r="Q158">
        <f t="shared" si="73"/>
        <v>23.43793486996234</v>
      </c>
      <c r="R158">
        <f t="shared" si="74"/>
        <v>23.43852482741909</v>
      </c>
      <c r="S158">
        <f t="shared" si="75"/>
        <v>74.76135263736539</v>
      </c>
      <c r="T158">
        <f t="shared" si="76"/>
        <v>22.699253605249005</v>
      </c>
      <c r="U158">
        <f t="shared" si="77"/>
        <v>0.043031635488128446</v>
      </c>
      <c r="V158">
        <f t="shared" si="78"/>
        <v>1.2882220196063676</v>
      </c>
      <c r="W158">
        <f t="shared" si="79"/>
        <v>111.81196104278672</v>
      </c>
      <c r="X158" s="7">
        <f t="shared" si="80"/>
        <v>0.49910540137527337</v>
      </c>
      <c r="Y158" s="7">
        <f t="shared" si="81"/>
        <v>0.18851662070086583</v>
      </c>
      <c r="Z158" s="7">
        <f t="shared" si="82"/>
        <v>0.8096941820496809</v>
      </c>
      <c r="AA158">
        <f t="shared" si="83"/>
        <v>894.4956883422938</v>
      </c>
      <c r="AB158">
        <f t="shared" si="84"/>
        <v>721.2882220196063</v>
      </c>
      <c r="AC158">
        <f t="shared" si="85"/>
        <v>0.3220555049015843</v>
      </c>
      <c r="AD158">
        <f t="shared" si="60"/>
        <v>17.302897193214864</v>
      </c>
      <c r="AE158">
        <f t="shared" si="86"/>
        <v>72.69710280678514</v>
      </c>
      <c r="AF158">
        <f t="shared" si="87"/>
        <v>0.005027011614125886</v>
      </c>
      <c r="AG158">
        <f t="shared" si="88"/>
        <v>72.70212981839927</v>
      </c>
      <c r="AH158">
        <f t="shared" si="61"/>
        <v>180.9989927724515</v>
      </c>
    </row>
    <row r="159" spans="4:34" ht="15">
      <c r="D159" s="1">
        <f t="shared" si="89"/>
        <v>40336</v>
      </c>
      <c r="E159" s="7">
        <f t="shared" si="62"/>
        <v>0.5</v>
      </c>
      <c r="F159" s="2">
        <f t="shared" si="63"/>
        <v>2455355.2916666665</v>
      </c>
      <c r="G159" s="3">
        <f t="shared" si="64"/>
        <v>0.10432010038785794</v>
      </c>
      <c r="I159">
        <f t="shared" si="65"/>
        <v>76.07038600539681</v>
      </c>
      <c r="J159">
        <f t="shared" si="66"/>
        <v>4112.9536484476785</v>
      </c>
      <c r="K159">
        <f t="shared" si="67"/>
        <v>0.016704247317104015</v>
      </c>
      <c r="L159">
        <f t="shared" si="68"/>
        <v>0.8544627533490722</v>
      </c>
      <c r="M159">
        <f t="shared" si="69"/>
        <v>76.92484875874588</v>
      </c>
      <c r="N159">
        <f t="shared" si="70"/>
        <v>4113.808111201028</v>
      </c>
      <c r="O159">
        <f t="shared" si="71"/>
        <v>1.0149349159579304</v>
      </c>
      <c r="P159">
        <f t="shared" si="72"/>
        <v>76.92381111475007</v>
      </c>
      <c r="Q159">
        <f t="shared" si="73"/>
        <v>23.437934513927175</v>
      </c>
      <c r="R159">
        <f t="shared" si="74"/>
        <v>23.43852216881965</v>
      </c>
      <c r="S159">
        <f t="shared" si="75"/>
        <v>75.79358874035744</v>
      </c>
      <c r="T159">
        <f t="shared" si="76"/>
        <v>22.79597533131097</v>
      </c>
      <c r="U159">
        <f t="shared" si="77"/>
        <v>0.04303162544840714</v>
      </c>
      <c r="V159">
        <f t="shared" si="78"/>
        <v>1.1021761339599638</v>
      </c>
      <c r="W159">
        <f t="shared" si="79"/>
        <v>111.9156832124093</v>
      </c>
      <c r="X159" s="7">
        <f t="shared" si="80"/>
        <v>0.4992345999069722</v>
      </c>
      <c r="Y159" s="7">
        <f t="shared" si="81"/>
        <v>0.18835770209472413</v>
      </c>
      <c r="Z159" s="7">
        <f t="shared" si="82"/>
        <v>0.8101114977192203</v>
      </c>
      <c r="AA159">
        <f t="shared" si="83"/>
        <v>895.3254656992744</v>
      </c>
      <c r="AB159">
        <f t="shared" si="84"/>
        <v>721.1021761339599</v>
      </c>
      <c r="AC159">
        <f t="shared" si="85"/>
        <v>0.2755440334899788</v>
      </c>
      <c r="AD159">
        <f t="shared" si="60"/>
        <v>17.20560657498499</v>
      </c>
      <c r="AE159">
        <f t="shared" si="86"/>
        <v>72.79439342501502</v>
      </c>
      <c r="AF159">
        <f t="shared" si="87"/>
        <v>0.004996973974140614</v>
      </c>
      <c r="AG159">
        <f t="shared" si="88"/>
        <v>72.79939039898916</v>
      </c>
      <c r="AH159">
        <f t="shared" si="61"/>
        <v>180.85878503426244</v>
      </c>
    </row>
    <row r="160" spans="4:34" ht="15">
      <c r="D160" s="1">
        <f t="shared" si="89"/>
        <v>40337</v>
      </c>
      <c r="E160" s="7">
        <f t="shared" si="62"/>
        <v>0.5</v>
      </c>
      <c r="F160" s="2">
        <f t="shared" si="63"/>
        <v>2455356.2916666665</v>
      </c>
      <c r="G160" s="3">
        <f t="shared" si="64"/>
        <v>0.10434747889572926</v>
      </c>
      <c r="I160">
        <f t="shared" si="65"/>
        <v>77.05603336729337</v>
      </c>
      <c r="J160">
        <f t="shared" si="66"/>
        <v>4113.939248728525</v>
      </c>
      <c r="K160">
        <f t="shared" si="67"/>
        <v>0.01670424616546984</v>
      </c>
      <c r="L160">
        <f t="shared" si="68"/>
        <v>0.8254199554621257</v>
      </c>
      <c r="M160">
        <f t="shared" si="69"/>
        <v>77.88145332275549</v>
      </c>
      <c r="N160">
        <f t="shared" si="70"/>
        <v>4114.764668683987</v>
      </c>
      <c r="O160">
        <f t="shared" si="71"/>
        <v>1.0150596026029075</v>
      </c>
      <c r="P160">
        <f t="shared" si="72"/>
        <v>77.88041669088109</v>
      </c>
      <c r="Q160">
        <f t="shared" si="73"/>
        <v>23.43793415789201</v>
      </c>
      <c r="R160">
        <f t="shared" si="74"/>
        <v>23.438519509718244</v>
      </c>
      <c r="S160">
        <f t="shared" si="75"/>
        <v>76.82698156153728</v>
      </c>
      <c r="T160">
        <f t="shared" si="76"/>
        <v>22.88602377349589</v>
      </c>
      <c r="U160">
        <f t="shared" si="77"/>
        <v>0.04303161540679156</v>
      </c>
      <c r="V160">
        <f t="shared" si="78"/>
        <v>0.9115156988932285</v>
      </c>
      <c r="W160">
        <f t="shared" si="79"/>
        <v>112.01245281807688</v>
      </c>
      <c r="X160" s="7">
        <f t="shared" si="80"/>
        <v>0.4993670029868797</v>
      </c>
      <c r="Y160" s="7">
        <f t="shared" si="81"/>
        <v>0.1882213007144439</v>
      </c>
      <c r="Z160" s="7">
        <f t="shared" si="82"/>
        <v>0.8105127052593155</v>
      </c>
      <c r="AA160">
        <f t="shared" si="83"/>
        <v>896.099622544615</v>
      </c>
      <c r="AB160">
        <f t="shared" si="84"/>
        <v>720.9115156988933</v>
      </c>
      <c r="AC160">
        <f t="shared" si="85"/>
        <v>0.2278789247233135</v>
      </c>
      <c r="AD160">
        <f t="shared" si="60"/>
        <v>17.115062993383518</v>
      </c>
      <c r="AE160">
        <f t="shared" si="86"/>
        <v>72.88493700661648</v>
      </c>
      <c r="AF160">
        <f t="shared" si="87"/>
        <v>0.004969047679419933</v>
      </c>
      <c r="AG160">
        <f t="shared" si="88"/>
        <v>72.8899060542959</v>
      </c>
      <c r="AH160">
        <f t="shared" si="61"/>
        <v>180.7133918888422</v>
      </c>
    </row>
    <row r="161" spans="4:34" ht="15">
      <c r="D161" s="1">
        <f t="shared" si="89"/>
        <v>40338</v>
      </c>
      <c r="E161" s="7">
        <f t="shared" si="62"/>
        <v>0.5</v>
      </c>
      <c r="F161" s="2">
        <f t="shared" si="63"/>
        <v>2455357.2916666665</v>
      </c>
      <c r="G161" s="3">
        <f t="shared" si="64"/>
        <v>0.10437485740360058</v>
      </c>
      <c r="I161">
        <f t="shared" si="65"/>
        <v>78.04168072919038</v>
      </c>
      <c r="J161">
        <f t="shared" si="66"/>
        <v>4114.924849009371</v>
      </c>
      <c r="K161">
        <f t="shared" si="67"/>
        <v>0.016704245013835477</v>
      </c>
      <c r="L161">
        <f t="shared" si="68"/>
        <v>0.7961462497497339</v>
      </c>
      <c r="M161">
        <f t="shared" si="69"/>
        <v>78.83782697894011</v>
      </c>
      <c r="N161">
        <f t="shared" si="70"/>
        <v>4115.720995259121</v>
      </c>
      <c r="O161">
        <f t="shared" si="71"/>
        <v>1.0151799498152914</v>
      </c>
      <c r="P161">
        <f t="shared" si="72"/>
        <v>78.83679135521234</v>
      </c>
      <c r="Q161">
        <f t="shared" si="73"/>
        <v>23.437933801856843</v>
      </c>
      <c r="R161">
        <f t="shared" si="74"/>
        <v>23.438516850116844</v>
      </c>
      <c r="S161">
        <f t="shared" si="75"/>
        <v>77.86144551217112</v>
      </c>
      <c r="T161">
        <f t="shared" si="76"/>
        <v>22.969366506287336</v>
      </c>
      <c r="U161">
        <f t="shared" si="77"/>
        <v>0.043031605363289094</v>
      </c>
      <c r="V161">
        <f t="shared" si="78"/>
        <v>0.7165816019662354</v>
      </c>
      <c r="W161">
        <f t="shared" si="79"/>
        <v>112.10219250400942</v>
      </c>
      <c r="X161" s="7">
        <f t="shared" si="80"/>
        <v>0.49950237388752344</v>
      </c>
      <c r="Y161" s="7">
        <f t="shared" si="81"/>
        <v>0.1881073947097195</v>
      </c>
      <c r="Z161" s="7">
        <f t="shared" si="82"/>
        <v>0.8108973530653275</v>
      </c>
      <c r="AA161">
        <f t="shared" si="83"/>
        <v>896.8175400320754</v>
      </c>
      <c r="AB161">
        <f t="shared" si="84"/>
        <v>720.7165816019663</v>
      </c>
      <c r="AC161">
        <f t="shared" si="85"/>
        <v>0.17914540049156358</v>
      </c>
      <c r="AD161">
        <f t="shared" si="60"/>
        <v>17.031307919918014</v>
      </c>
      <c r="AE161">
        <f t="shared" si="86"/>
        <v>72.96869208008198</v>
      </c>
      <c r="AF161">
        <f t="shared" si="87"/>
        <v>0.00494323925459193</v>
      </c>
      <c r="AG161">
        <f t="shared" si="88"/>
        <v>72.97363531933657</v>
      </c>
      <c r="AH161">
        <f t="shared" si="61"/>
        <v>180.56315212951412</v>
      </c>
    </row>
    <row r="162" spans="4:34" ht="15">
      <c r="D162" s="1">
        <f t="shared" si="89"/>
        <v>40339</v>
      </c>
      <c r="E162" s="7">
        <f t="shared" si="62"/>
        <v>0.5</v>
      </c>
      <c r="F162" s="2">
        <f t="shared" si="63"/>
        <v>2455358.2916666665</v>
      </c>
      <c r="G162" s="3">
        <f t="shared" si="64"/>
        <v>0.10440223591147191</v>
      </c>
      <c r="I162">
        <f t="shared" si="65"/>
        <v>79.02732809108784</v>
      </c>
      <c r="J162">
        <f t="shared" si="66"/>
        <v>4115.910449290218</v>
      </c>
      <c r="K162">
        <f t="shared" si="67"/>
        <v>0.016704243862200926</v>
      </c>
      <c r="L162">
        <f t="shared" si="68"/>
        <v>0.7666499235843993</v>
      </c>
      <c r="M162">
        <f t="shared" si="69"/>
        <v>79.79397801467223</v>
      </c>
      <c r="N162">
        <f t="shared" si="70"/>
        <v>4116.677099213803</v>
      </c>
      <c r="O162">
        <f t="shared" si="71"/>
        <v>1.015295925101519</v>
      </c>
      <c r="P162">
        <f t="shared" si="72"/>
        <v>79.79294339511542</v>
      </c>
      <c r="Q162">
        <f t="shared" si="73"/>
        <v>23.437933445821677</v>
      </c>
      <c r="R162">
        <f t="shared" si="74"/>
        <v>23.43851419001742</v>
      </c>
      <c r="S162">
        <f t="shared" si="75"/>
        <v>78.89689303486303</v>
      </c>
      <c r="T162">
        <f t="shared" si="76"/>
        <v>23.045973609972148</v>
      </c>
      <c r="U162">
        <f t="shared" si="77"/>
        <v>0.0430315953179072</v>
      </c>
      <c r="V162">
        <f t="shared" si="78"/>
        <v>0.5177224514487142</v>
      </c>
      <c r="W162">
        <f t="shared" si="79"/>
        <v>112.18483005696395</v>
      </c>
      <c r="X162" s="7">
        <f t="shared" si="80"/>
        <v>0.4996404705198273</v>
      </c>
      <c r="Y162" s="7">
        <f t="shared" si="81"/>
        <v>0.18801594258381635</v>
      </c>
      <c r="Z162" s="7">
        <f t="shared" si="82"/>
        <v>0.8112649984558383</v>
      </c>
      <c r="AA162">
        <f t="shared" si="83"/>
        <v>897.4786404557116</v>
      </c>
      <c r="AB162">
        <f t="shared" si="84"/>
        <v>720.5177224514487</v>
      </c>
      <c r="AC162">
        <f t="shared" si="85"/>
        <v>0.12943061286216562</v>
      </c>
      <c r="AD162">
        <f t="shared" si="60"/>
        <v>16.954379780535803</v>
      </c>
      <c r="AE162">
        <f t="shared" si="86"/>
        <v>73.0456202194642</v>
      </c>
      <c r="AF162">
        <f t="shared" si="87"/>
        <v>0.004919554770533128</v>
      </c>
      <c r="AG162">
        <f t="shared" si="88"/>
        <v>73.05053977423474</v>
      </c>
      <c r="AH162">
        <f t="shared" si="61"/>
        <v>180.40842811897306</v>
      </c>
    </row>
    <row r="163" spans="4:34" ht="15">
      <c r="D163" s="1">
        <f t="shared" si="89"/>
        <v>40340</v>
      </c>
      <c r="E163" s="7">
        <f t="shared" si="62"/>
        <v>0.5</v>
      </c>
      <c r="F163" s="2">
        <f t="shared" si="63"/>
        <v>2455359.2916666665</v>
      </c>
      <c r="G163" s="3">
        <f t="shared" si="64"/>
        <v>0.10442961441934323</v>
      </c>
      <c r="I163">
        <f t="shared" si="65"/>
        <v>80.01297545298576</v>
      </c>
      <c r="J163">
        <f t="shared" si="66"/>
        <v>4116.8960495710635</v>
      </c>
      <c r="K163">
        <f t="shared" si="67"/>
        <v>0.016704242710566183</v>
      </c>
      <c r="L163">
        <f t="shared" si="68"/>
        <v>0.7369393158562201</v>
      </c>
      <c r="M163">
        <f t="shared" si="69"/>
        <v>80.74991476884198</v>
      </c>
      <c r="N163">
        <f t="shared" si="70"/>
        <v>4117.6329888869195</v>
      </c>
      <c r="O163">
        <f t="shared" si="71"/>
        <v>1.015407497170705</v>
      </c>
      <c r="P163">
        <f t="shared" si="72"/>
        <v>80.74888114947959</v>
      </c>
      <c r="Q163">
        <f t="shared" si="73"/>
        <v>23.43793308978651</v>
      </c>
      <c r="R163">
        <f t="shared" si="74"/>
        <v>23.43851152942193</v>
      </c>
      <c r="S163">
        <f t="shared" si="75"/>
        <v>79.93323474567508</v>
      </c>
      <c r="T163">
        <f t="shared" si="76"/>
        <v>23.115817707969807</v>
      </c>
      <c r="U163">
        <f t="shared" si="77"/>
        <v>0.043031585270653275</v>
      </c>
      <c r="V163">
        <f t="shared" si="78"/>
        <v>0.31529401830479276</v>
      </c>
      <c r="W163">
        <f t="shared" si="79"/>
        <v>112.26029862106965</v>
      </c>
      <c r="X163" s="7">
        <f t="shared" si="80"/>
        <v>0.4997810458206217</v>
      </c>
      <c r="Y163" s="7">
        <f t="shared" si="81"/>
        <v>0.18794688298431714</v>
      </c>
      <c r="Z163" s="7">
        <f t="shared" si="82"/>
        <v>0.8116152086569263</v>
      </c>
      <c r="AA163">
        <f t="shared" si="83"/>
        <v>898.0823889685572</v>
      </c>
      <c r="AB163">
        <f t="shared" si="84"/>
        <v>720.3152940183048</v>
      </c>
      <c r="AC163">
        <f t="shared" si="85"/>
        <v>0.07882350457620646</v>
      </c>
      <c r="AD163">
        <f t="shared" si="60"/>
        <v>16.884313817546566</v>
      </c>
      <c r="AE163">
        <f t="shared" si="86"/>
        <v>73.11568618245343</v>
      </c>
      <c r="AF163">
        <f t="shared" si="87"/>
        <v>0.004897999801045573</v>
      </c>
      <c r="AG163">
        <f t="shared" si="88"/>
        <v>73.12058418225448</v>
      </c>
      <c r="AH163">
        <f t="shared" si="61"/>
        <v>180.24960460863733</v>
      </c>
    </row>
    <row r="164" spans="4:34" ht="15">
      <c r="D164" s="1">
        <f t="shared" si="89"/>
        <v>40341</v>
      </c>
      <c r="E164" s="7">
        <f t="shared" si="62"/>
        <v>0.5</v>
      </c>
      <c r="F164" s="2">
        <f t="shared" si="63"/>
        <v>2455360.2916666665</v>
      </c>
      <c r="G164" s="3">
        <f t="shared" si="64"/>
        <v>0.10445699292721455</v>
      </c>
      <c r="I164">
        <f t="shared" si="65"/>
        <v>80.99862281488413</v>
      </c>
      <c r="J164">
        <f t="shared" si="66"/>
        <v>4117.88164985191</v>
      </c>
      <c r="K164">
        <f t="shared" si="67"/>
        <v>0.01670424155893125</v>
      </c>
      <c r="L164">
        <f t="shared" si="68"/>
        <v>0.707022814951222</v>
      </c>
      <c r="M164">
        <f t="shared" si="69"/>
        <v>81.70564562983535</v>
      </c>
      <c r="N164">
        <f t="shared" si="70"/>
        <v>4118.588672666861</v>
      </c>
      <c r="O164">
        <f t="shared" si="71"/>
        <v>1.015514635940593</v>
      </c>
      <c r="P164">
        <f t="shared" si="72"/>
        <v>81.70461300669001</v>
      </c>
      <c r="Q164">
        <f t="shared" si="73"/>
        <v>23.437932733751346</v>
      </c>
      <c r="R164">
        <f t="shared" si="74"/>
        <v>23.438508868332356</v>
      </c>
      <c r="S164">
        <f t="shared" si="75"/>
        <v>80.97037958159247</v>
      </c>
      <c r="T164">
        <f t="shared" si="76"/>
        <v>23.178874001235325</v>
      </c>
      <c r="U164">
        <f t="shared" si="77"/>
        <v>0.04303157522153481</v>
      </c>
      <c r="V164">
        <f t="shared" si="78"/>
        <v>0.10965865954940293</v>
      </c>
      <c r="W164">
        <f t="shared" si="79"/>
        <v>112.32853689923293</v>
      </c>
      <c r="X164" s="7">
        <f t="shared" si="80"/>
        <v>0.49992384815309066</v>
      </c>
      <c r="Y164" s="7">
        <f t="shared" si="81"/>
        <v>0.18790013454411028</v>
      </c>
      <c r="Z164" s="7">
        <f t="shared" si="82"/>
        <v>0.811947561762071</v>
      </c>
      <c r="AA164">
        <f t="shared" si="83"/>
        <v>898.6282951938634</v>
      </c>
      <c r="AB164">
        <f t="shared" si="84"/>
        <v>720.1096586595494</v>
      </c>
      <c r="AC164">
        <f t="shared" si="85"/>
        <v>0.027414664887345452</v>
      </c>
      <c r="AD164">
        <f t="shared" si="60"/>
        <v>16.821141959004834</v>
      </c>
      <c r="AE164">
        <f t="shared" si="86"/>
        <v>73.17885804099517</v>
      </c>
      <c r="AF164">
        <f t="shared" si="87"/>
        <v>0.004878579381920017</v>
      </c>
      <c r="AG164">
        <f t="shared" si="88"/>
        <v>73.18373662037709</v>
      </c>
      <c r="AH164">
        <f t="shared" si="61"/>
        <v>180.08708735507858</v>
      </c>
    </row>
    <row r="165" spans="4:34" ht="15">
      <c r="D165" s="1">
        <f t="shared" si="89"/>
        <v>40342</v>
      </c>
      <c r="E165" s="7">
        <f t="shared" si="62"/>
        <v>0.5</v>
      </c>
      <c r="F165" s="2">
        <f t="shared" si="63"/>
        <v>2455361.2916666665</v>
      </c>
      <c r="G165" s="3">
        <f t="shared" si="64"/>
        <v>0.10448437143508588</v>
      </c>
      <c r="I165">
        <f t="shared" si="65"/>
        <v>81.98427017678296</v>
      </c>
      <c r="J165">
        <f t="shared" si="66"/>
        <v>4118.8672501327555</v>
      </c>
      <c r="K165">
        <f t="shared" si="67"/>
        <v>0.016704240407296126</v>
      </c>
      <c r="L165">
        <f t="shared" si="68"/>
        <v>0.6769088567292136</v>
      </c>
      <c r="M165">
        <f t="shared" si="69"/>
        <v>82.66117903351217</v>
      </c>
      <c r="N165">
        <f t="shared" si="70"/>
        <v>4119.5441589894845</v>
      </c>
      <c r="O165">
        <f t="shared" si="71"/>
        <v>1.0156173125432557</v>
      </c>
      <c r="P165">
        <f t="shared" si="72"/>
        <v>82.66014740260566</v>
      </c>
      <c r="Q165">
        <f t="shared" si="73"/>
        <v>23.43793237771618</v>
      </c>
      <c r="R165">
        <f t="shared" si="74"/>
        <v>23.43850620675066</v>
      </c>
      <c r="S165">
        <f t="shared" si="75"/>
        <v>82.00823495295037</v>
      </c>
      <c r="T165">
        <f t="shared" si="76"/>
        <v>23.23512029960065</v>
      </c>
      <c r="U165">
        <f t="shared" si="77"/>
        <v>0.043031565170559186</v>
      </c>
      <c r="V165">
        <f t="shared" si="78"/>
        <v>-0.09881527564568794</v>
      </c>
      <c r="W165">
        <f t="shared" si="79"/>
        <v>112.38948933989995</v>
      </c>
      <c r="X165" s="7">
        <f t="shared" si="80"/>
        <v>0.5000686217191983</v>
      </c>
      <c r="Y165" s="7">
        <f t="shared" si="81"/>
        <v>0.18787559577503174</v>
      </c>
      <c r="Z165" s="7">
        <f t="shared" si="82"/>
        <v>0.8122616476633647</v>
      </c>
      <c r="AA165">
        <f t="shared" si="83"/>
        <v>899.1159147191996</v>
      </c>
      <c r="AB165">
        <f t="shared" si="84"/>
        <v>719.9011847243543</v>
      </c>
      <c r="AC165">
        <f t="shared" si="85"/>
        <v>-0.024703818911433473</v>
      </c>
      <c r="AD165">
        <f t="shared" si="60"/>
        <v>16.764892697057814</v>
      </c>
      <c r="AE165">
        <f t="shared" si="86"/>
        <v>73.23510730294218</v>
      </c>
      <c r="AF165">
        <f t="shared" si="87"/>
        <v>0.004861297972816667</v>
      </c>
      <c r="AG165">
        <f t="shared" si="88"/>
        <v>73.239968600915</v>
      </c>
      <c r="AH165">
        <f t="shared" si="61"/>
        <v>179.92130153913365</v>
      </c>
    </row>
    <row r="166" spans="4:34" ht="15">
      <c r="D166" s="1">
        <f t="shared" si="89"/>
        <v>40343</v>
      </c>
      <c r="E166" s="7">
        <f t="shared" si="62"/>
        <v>0.5</v>
      </c>
      <c r="F166" s="2">
        <f t="shared" si="63"/>
        <v>2455362.2916666665</v>
      </c>
      <c r="G166" s="3">
        <f t="shared" si="64"/>
        <v>0.10451174994295719</v>
      </c>
      <c r="I166">
        <f t="shared" si="65"/>
        <v>82.96991753868133</v>
      </c>
      <c r="J166">
        <f t="shared" si="66"/>
        <v>4119.8528504136</v>
      </c>
      <c r="K166">
        <f t="shared" si="67"/>
        <v>0.016704239255660815</v>
      </c>
      <c r="L166">
        <f t="shared" si="68"/>
        <v>0.6466059225006948</v>
      </c>
      <c r="M166">
        <f t="shared" si="69"/>
        <v>83.61652346118203</v>
      </c>
      <c r="N166">
        <f t="shared" si="70"/>
        <v>4120.499456336101</v>
      </c>
      <c r="O166">
        <f t="shared" si="71"/>
        <v>1.0157154993305482</v>
      </c>
      <c r="P166">
        <f t="shared" si="72"/>
        <v>83.61549281853527</v>
      </c>
      <c r="Q166">
        <f t="shared" si="73"/>
        <v>23.437932021681014</v>
      </c>
      <c r="R166">
        <f t="shared" si="74"/>
        <v>23.43850354467881</v>
      </c>
      <c r="S166">
        <f t="shared" si="75"/>
        <v>83.04670690040906</v>
      </c>
      <c r="T166">
        <f t="shared" si="76"/>
        <v>23.2845370499302</v>
      </c>
      <c r="U166">
        <f t="shared" si="77"/>
        <v>0.04303155511773386</v>
      </c>
      <c r="V166">
        <f t="shared" si="78"/>
        <v>-0.30975405564486425</v>
      </c>
      <c r="W166">
        <f t="shared" si="79"/>
        <v>112.44310630803506</v>
      </c>
      <c r="X166" s="7">
        <f t="shared" si="80"/>
        <v>0.5002151069830867</v>
      </c>
      <c r="Y166" s="7">
        <f t="shared" si="81"/>
        <v>0.18787314501632263</v>
      </c>
      <c r="Z166" s="7">
        <f t="shared" si="82"/>
        <v>0.8125570689498507</v>
      </c>
      <c r="AA166">
        <f t="shared" si="83"/>
        <v>899.5448504642804</v>
      </c>
      <c r="AB166">
        <f t="shared" si="84"/>
        <v>719.6902459443552</v>
      </c>
      <c r="AC166">
        <f t="shared" si="85"/>
        <v>-0.07743851391120415</v>
      </c>
      <c r="AD166">
        <f t="shared" si="60"/>
        <v>16.715590976713912</v>
      </c>
      <c r="AE166">
        <f t="shared" si="86"/>
        <v>73.28440902328609</v>
      </c>
      <c r="AF166">
        <f t="shared" si="87"/>
        <v>0.0048461594223801925</v>
      </c>
      <c r="AG166">
        <f t="shared" si="88"/>
        <v>73.28925518270847</v>
      </c>
      <c r="AH166">
        <f t="shared" si="61"/>
        <v>179.75268999854381</v>
      </c>
    </row>
    <row r="167" spans="4:34" ht="15">
      <c r="D167" s="1">
        <f t="shared" si="89"/>
        <v>40344</v>
      </c>
      <c r="E167" s="7">
        <f t="shared" si="62"/>
        <v>0.5</v>
      </c>
      <c r="F167" s="2">
        <f t="shared" si="63"/>
        <v>2455363.2916666665</v>
      </c>
      <c r="G167" s="3">
        <f t="shared" si="64"/>
        <v>0.10453912845082851</v>
      </c>
      <c r="I167">
        <f t="shared" si="65"/>
        <v>83.95556490058107</v>
      </c>
      <c r="J167">
        <f t="shared" si="66"/>
        <v>4120.838450694446</v>
      </c>
      <c r="K167">
        <f t="shared" si="67"/>
        <v>0.01670423810402531</v>
      </c>
      <c r="L167">
        <f t="shared" si="68"/>
        <v>0.6161225370032277</v>
      </c>
      <c r="M167">
        <f t="shared" si="69"/>
        <v>84.57168743758429</v>
      </c>
      <c r="N167">
        <f t="shared" si="70"/>
        <v>4121.454573231449</v>
      </c>
      <c r="O167">
        <f t="shared" si="71"/>
        <v>1.01580916987931</v>
      </c>
      <c r="P167">
        <f t="shared" si="72"/>
        <v>84.57065777921737</v>
      </c>
      <c r="Q167">
        <f t="shared" si="73"/>
        <v>23.43793166564585</v>
      </c>
      <c r="R167">
        <f t="shared" si="74"/>
        <v>23.438500882118777</v>
      </c>
      <c r="S167">
        <f t="shared" si="75"/>
        <v>84.08570025604551</v>
      </c>
      <c r="T167">
        <f t="shared" si="76"/>
        <v>23.327107360977344</v>
      </c>
      <c r="U167">
        <f t="shared" si="77"/>
        <v>0.04303154506306628</v>
      </c>
      <c r="V167">
        <f t="shared" si="78"/>
        <v>-0.522779190331529</v>
      </c>
      <c r="W167">
        <f t="shared" si="79"/>
        <v>112.48934423925438</v>
      </c>
      <c r="X167" s="7">
        <f t="shared" si="80"/>
        <v>0.5003630411043969</v>
      </c>
      <c r="Y167" s="7">
        <f t="shared" si="81"/>
        <v>0.18789264043980142</v>
      </c>
      <c r="Z167" s="7">
        <f t="shared" si="82"/>
        <v>0.8128334417689924</v>
      </c>
      <c r="AA167">
        <f t="shared" si="83"/>
        <v>899.914753914035</v>
      </c>
      <c r="AB167">
        <f t="shared" si="84"/>
        <v>719.4772208096684</v>
      </c>
      <c r="AC167">
        <f t="shared" si="85"/>
        <v>-0.1306947975828905</v>
      </c>
      <c r="AD167">
        <f t="shared" si="60"/>
        <v>16.673258096408542</v>
      </c>
      <c r="AE167">
        <f t="shared" si="86"/>
        <v>73.32674190359145</v>
      </c>
      <c r="AF167">
        <f t="shared" si="87"/>
        <v>0.004833166936982994</v>
      </c>
      <c r="AG167">
        <f t="shared" si="88"/>
        <v>73.33157507052843</v>
      </c>
      <c r="AH167">
        <f t="shared" si="61"/>
        <v>179.58171128355093</v>
      </c>
    </row>
    <row r="168" spans="4:34" ht="15">
      <c r="D168" s="1">
        <f t="shared" si="89"/>
        <v>40345</v>
      </c>
      <c r="E168" s="7">
        <f t="shared" si="62"/>
        <v>0.5</v>
      </c>
      <c r="F168" s="2">
        <f t="shared" si="63"/>
        <v>2455364.2916666665</v>
      </c>
      <c r="G168" s="3">
        <f t="shared" si="64"/>
        <v>0.10456650695869983</v>
      </c>
      <c r="I168">
        <f t="shared" si="65"/>
        <v>84.94121226248126</v>
      </c>
      <c r="J168">
        <f t="shared" si="66"/>
        <v>4121.824050975291</v>
      </c>
      <c r="K168">
        <f t="shared" si="67"/>
        <v>0.016704236952389616</v>
      </c>
      <c r="L168">
        <f t="shared" si="68"/>
        <v>0.5854672663777086</v>
      </c>
      <c r="M168">
        <f t="shared" si="69"/>
        <v>85.52667952885896</v>
      </c>
      <c r="N168">
        <f t="shared" si="70"/>
        <v>4122.4095182416695</v>
      </c>
      <c r="O168">
        <f t="shared" si="71"/>
        <v>1.0158982989963206</v>
      </c>
      <c r="P168">
        <f t="shared" si="72"/>
        <v>85.52565085079112</v>
      </c>
      <c r="Q168">
        <f t="shared" si="73"/>
        <v>23.437931309610683</v>
      </c>
      <c r="R168">
        <f t="shared" si="74"/>
        <v>23.438498219072535</v>
      </c>
      <c r="S168">
        <f t="shared" si="75"/>
        <v>85.12511880808499</v>
      </c>
      <c r="T168">
        <f t="shared" si="76"/>
        <v>23.362817024839966</v>
      </c>
      <c r="U168">
        <f t="shared" si="77"/>
        <v>0.0430315350065639</v>
      </c>
      <c r="V168">
        <f t="shared" si="78"/>
        <v>-0.737508067807342</v>
      </c>
      <c r="W168">
        <f t="shared" si="79"/>
        <v>112.52816577614584</v>
      </c>
      <c r="X168" s="7">
        <f t="shared" si="80"/>
        <v>0.5005121583804217</v>
      </c>
      <c r="Y168" s="7">
        <f t="shared" si="81"/>
        <v>0.18793392011334997</v>
      </c>
      <c r="Z168" s="7">
        <f t="shared" si="82"/>
        <v>0.8130903966474935</v>
      </c>
      <c r="AA168">
        <f t="shared" si="83"/>
        <v>900.2253262091667</v>
      </c>
      <c r="AB168">
        <f t="shared" si="84"/>
        <v>719.2624919321927</v>
      </c>
      <c r="AC168">
        <f t="shared" si="85"/>
        <v>-0.18437701695182795</v>
      </c>
      <c r="AD168">
        <f t="shared" si="60"/>
        <v>16.63791162163724</v>
      </c>
      <c r="AE168">
        <f t="shared" si="86"/>
        <v>73.36208837836276</v>
      </c>
      <c r="AF168">
        <f t="shared" si="87"/>
        <v>0.0048223230534600505</v>
      </c>
      <c r="AG168">
        <f t="shared" si="88"/>
        <v>73.36691070141622</v>
      </c>
      <c r="AH168">
        <f t="shared" si="61"/>
        <v>179.40883755522475</v>
      </c>
    </row>
    <row r="169" spans="4:34" ht="15">
      <c r="D169" s="1">
        <f t="shared" si="89"/>
        <v>40346</v>
      </c>
      <c r="E169" s="7">
        <f t="shared" si="62"/>
        <v>0.5</v>
      </c>
      <c r="F169" s="2">
        <f t="shared" si="63"/>
        <v>2455365.2916666665</v>
      </c>
      <c r="G169" s="3">
        <f t="shared" si="64"/>
        <v>0.10459388546657115</v>
      </c>
      <c r="I169">
        <f t="shared" si="65"/>
        <v>85.9268596243819</v>
      </c>
      <c r="J169">
        <f t="shared" si="66"/>
        <v>4122.809651256135</v>
      </c>
      <c r="K169">
        <f t="shared" si="67"/>
        <v>0.016704235800753735</v>
      </c>
      <c r="L169">
        <f t="shared" si="68"/>
        <v>0.5546487161438127</v>
      </c>
      <c r="M169">
        <f t="shared" si="69"/>
        <v>86.48150834052572</v>
      </c>
      <c r="N169">
        <f t="shared" si="70"/>
        <v>4123.364299972279</v>
      </c>
      <c r="O169">
        <f t="shared" si="71"/>
        <v>1.0159828627230099</v>
      </c>
      <c r="P169">
        <f t="shared" si="72"/>
        <v>86.48048063877535</v>
      </c>
      <c r="Q169">
        <f t="shared" si="73"/>
        <v>23.43793095357552</v>
      </c>
      <c r="R169">
        <f t="shared" si="74"/>
        <v>23.438495555542055</v>
      </c>
      <c r="S169">
        <f t="shared" si="75"/>
        <v>86.16486546880812</v>
      </c>
      <c r="T169">
        <f t="shared" si="76"/>
        <v>23.391654534927152</v>
      </c>
      <c r="U169">
        <f t="shared" si="77"/>
        <v>0.043031524948234146</v>
      </c>
      <c r="V169">
        <f t="shared" si="78"/>
        <v>-0.9535546021882991</v>
      </c>
      <c r="W169">
        <f t="shared" si="79"/>
        <v>112.55953988591094</v>
      </c>
      <c r="X169" s="7">
        <f t="shared" si="80"/>
        <v>0.5006621906959641</v>
      </c>
      <c r="Y169" s="7">
        <f t="shared" si="81"/>
        <v>0.1879968021239892</v>
      </c>
      <c r="Z169" s="7">
        <f t="shared" si="82"/>
        <v>0.813327579267939</v>
      </c>
      <c r="AA169">
        <f t="shared" si="83"/>
        <v>900.4763190872875</v>
      </c>
      <c r="AB169">
        <f t="shared" si="84"/>
        <v>719.0464453978117</v>
      </c>
      <c r="AC169">
        <f t="shared" si="85"/>
        <v>-0.2383886505470798</v>
      </c>
      <c r="AD169">
        <f t="shared" si="60"/>
        <v>16.609565312795105</v>
      </c>
      <c r="AE169">
        <f t="shared" si="86"/>
        <v>73.3904346872049</v>
      </c>
      <c r="AF169">
        <f t="shared" si="87"/>
        <v>0.004813629616161255</v>
      </c>
      <c r="AG169">
        <f t="shared" si="88"/>
        <v>73.39524831682107</v>
      </c>
      <c r="AH169">
        <f t="shared" si="61"/>
        <v>179.23455234080484</v>
      </c>
    </row>
    <row r="170" spans="4:34" ht="15">
      <c r="D170" s="1">
        <f t="shared" si="89"/>
        <v>40347</v>
      </c>
      <c r="E170" s="7">
        <f t="shared" si="62"/>
        <v>0.5</v>
      </c>
      <c r="F170" s="2">
        <f t="shared" si="63"/>
        <v>2455366.2916666665</v>
      </c>
      <c r="G170" s="3">
        <f t="shared" si="64"/>
        <v>0.10462126397444248</v>
      </c>
      <c r="I170">
        <f t="shared" si="65"/>
        <v>86.912506986283</v>
      </c>
      <c r="J170">
        <f t="shared" si="66"/>
        <v>4123.79525153698</v>
      </c>
      <c r="K170">
        <f t="shared" si="67"/>
        <v>0.01670423464911766</v>
      </c>
      <c r="L170">
        <f t="shared" si="68"/>
        <v>0.5236755291751488</v>
      </c>
      <c r="M170">
        <f t="shared" si="69"/>
        <v>87.43618251545816</v>
      </c>
      <c r="N170">
        <f t="shared" si="70"/>
        <v>4124.318927066155</v>
      </c>
      <c r="O170">
        <f t="shared" si="71"/>
        <v>1.016062838339925</v>
      </c>
      <c r="P170">
        <f t="shared" si="72"/>
        <v>87.43515578604283</v>
      </c>
      <c r="Q170">
        <f t="shared" si="73"/>
        <v>23.437930597540355</v>
      </c>
      <c r="R170">
        <f t="shared" si="74"/>
        <v>23.438492891529297</v>
      </c>
      <c r="S170">
        <f t="shared" si="75"/>
        <v>87.20484244511702</v>
      </c>
      <c r="T170">
        <f t="shared" si="76"/>
        <v>23.413611100360782</v>
      </c>
      <c r="U170">
        <f t="shared" si="77"/>
        <v>0.04303151488808444</v>
      </c>
      <c r="V170">
        <f t="shared" si="78"/>
        <v>-1.1705298908270028</v>
      </c>
      <c r="W170">
        <f t="shared" si="79"/>
        <v>112.5834419585735</v>
      </c>
      <c r="X170" s="7">
        <f t="shared" si="80"/>
        <v>0.500812867979741</v>
      </c>
      <c r="Y170" s="7">
        <f t="shared" si="81"/>
        <v>0.1880810847614813</v>
      </c>
      <c r="Z170" s="7">
        <f t="shared" si="82"/>
        <v>0.8135446511980007</v>
      </c>
      <c r="AA170">
        <f t="shared" si="83"/>
        <v>900.667535668588</v>
      </c>
      <c r="AB170">
        <f t="shared" si="84"/>
        <v>718.829470109173</v>
      </c>
      <c r="AC170">
        <f t="shared" si="85"/>
        <v>-0.2926324727067424</v>
      </c>
      <c r="AD170">
        <f t="shared" si="60"/>
        <v>16.588229068204278</v>
      </c>
      <c r="AE170">
        <f t="shared" si="86"/>
        <v>73.41177093179573</v>
      </c>
      <c r="AF170">
        <f t="shared" si="87"/>
        <v>0.0048070877586023145</v>
      </c>
      <c r="AG170">
        <f t="shared" si="88"/>
        <v>73.41657801955434</v>
      </c>
      <c r="AH170">
        <f t="shared" si="61"/>
        <v>179.05934816922593</v>
      </c>
    </row>
    <row r="171" spans="4:34" ht="15">
      <c r="D171" s="1">
        <f t="shared" si="89"/>
        <v>40348</v>
      </c>
      <c r="E171" s="7">
        <f t="shared" si="62"/>
        <v>0.5</v>
      </c>
      <c r="F171" s="2">
        <f t="shared" si="63"/>
        <v>2455367.2916666665</v>
      </c>
      <c r="G171" s="3">
        <f t="shared" si="64"/>
        <v>0.1046486424823138</v>
      </c>
      <c r="I171">
        <f t="shared" si="65"/>
        <v>87.89815434818456</v>
      </c>
      <c r="J171">
        <f t="shared" si="66"/>
        <v>4124.780851817824</v>
      </c>
      <c r="K171">
        <f t="shared" si="67"/>
        <v>0.0167042334974814</v>
      </c>
      <c r="L171">
        <f t="shared" si="68"/>
        <v>0.49255638367436827</v>
      </c>
      <c r="M171">
        <f t="shared" si="69"/>
        <v>88.39071073185893</v>
      </c>
      <c r="N171">
        <f t="shared" si="70"/>
        <v>4125.273408201499</v>
      </c>
      <c r="O171">
        <f t="shared" si="71"/>
        <v>1.016138204370951</v>
      </c>
      <c r="P171">
        <f t="shared" si="72"/>
        <v>88.38968497079539</v>
      </c>
      <c r="Q171">
        <f t="shared" si="73"/>
        <v>23.43793024150519</v>
      </c>
      <c r="R171">
        <f t="shared" si="74"/>
        <v>23.438490227036244</v>
      </c>
      <c r="S171">
        <f t="shared" si="75"/>
        <v>88.24495141124834</v>
      </c>
      <c r="T171">
        <f t="shared" si="76"/>
        <v>23.428680656750608</v>
      </c>
      <c r="U171">
        <f t="shared" si="77"/>
        <v>0.043031504826122245</v>
      </c>
      <c r="V171">
        <f t="shared" si="78"/>
        <v>-1.3880428792567163</v>
      </c>
      <c r="W171">
        <f t="shared" si="79"/>
        <v>112.59985388512155</v>
      </c>
      <c r="X171" s="7">
        <f t="shared" si="80"/>
        <v>0.5009639186661505</v>
      </c>
      <c r="Y171" s="7">
        <f t="shared" si="81"/>
        <v>0.18818654676303512</v>
      </c>
      <c r="Z171" s="7">
        <f t="shared" si="82"/>
        <v>0.8137412905692659</v>
      </c>
      <c r="AA171">
        <f t="shared" si="83"/>
        <v>900.7988310809724</v>
      </c>
      <c r="AB171">
        <f t="shared" si="84"/>
        <v>718.6119571207432</v>
      </c>
      <c r="AC171">
        <f t="shared" si="85"/>
        <v>-0.3470107198141932</v>
      </c>
      <c r="AD171">
        <f t="shared" si="60"/>
        <v>16.573908883134905</v>
      </c>
      <c r="AE171">
        <f t="shared" si="86"/>
        <v>73.4260911168651</v>
      </c>
      <c r="AF171">
        <f t="shared" si="87"/>
        <v>0.004802697889944999</v>
      </c>
      <c r="AG171">
        <f t="shared" si="88"/>
        <v>73.43089381475504</v>
      </c>
      <c r="AH171">
        <f t="shared" si="61"/>
        <v>178.88372410892714</v>
      </c>
    </row>
    <row r="172" spans="4:34" ht="15">
      <c r="D172" s="1">
        <f t="shared" si="89"/>
        <v>40349</v>
      </c>
      <c r="E172" s="7">
        <f t="shared" si="62"/>
        <v>0.5</v>
      </c>
      <c r="F172" s="2">
        <f t="shared" si="63"/>
        <v>2455368.2916666665</v>
      </c>
      <c r="G172" s="3">
        <f t="shared" si="64"/>
        <v>0.10467602099018512</v>
      </c>
      <c r="I172">
        <f t="shared" si="65"/>
        <v>88.88380171008657</v>
      </c>
      <c r="J172">
        <f t="shared" si="66"/>
        <v>4125.766452098668</v>
      </c>
      <c r="K172">
        <f t="shared" si="67"/>
        <v>0.016704232345844946</v>
      </c>
      <c r="L172">
        <f t="shared" si="68"/>
        <v>0.4612999911479754</v>
      </c>
      <c r="M172">
        <f t="shared" si="69"/>
        <v>89.34510170123455</v>
      </c>
      <c r="N172">
        <f t="shared" si="70"/>
        <v>4126.227752089816</v>
      </c>
      <c r="O172">
        <f t="shared" si="71"/>
        <v>1.0162089405872932</v>
      </c>
      <c r="P172">
        <f t="shared" si="72"/>
        <v>89.3440769045387</v>
      </c>
      <c r="Q172">
        <f t="shared" si="73"/>
        <v>23.437929885470023</v>
      </c>
      <c r="R172">
        <f t="shared" si="74"/>
        <v>23.43848756206486</v>
      </c>
      <c r="S172">
        <f t="shared" si="75"/>
        <v>89.28509368310094</v>
      </c>
      <c r="T172">
        <f t="shared" si="76"/>
        <v>23.436859873294768</v>
      </c>
      <c r="U172">
        <f t="shared" si="77"/>
        <v>0.04303149476235502</v>
      </c>
      <c r="V172">
        <f t="shared" si="78"/>
        <v>-1.6057010321159384</v>
      </c>
      <c r="W172">
        <f t="shared" si="79"/>
        <v>112.60876411507452</v>
      </c>
      <c r="X172" s="7">
        <f t="shared" si="80"/>
        <v>0.5011150701611917</v>
      </c>
      <c r="Y172" s="7">
        <f t="shared" si="81"/>
        <v>0.18831294761931802</v>
      </c>
      <c r="Z172" s="7">
        <f t="shared" si="82"/>
        <v>0.8139171927030653</v>
      </c>
      <c r="AA172">
        <f t="shared" si="83"/>
        <v>900.8701129205962</v>
      </c>
      <c r="AB172">
        <f t="shared" si="84"/>
        <v>718.3942989678841</v>
      </c>
      <c r="AC172">
        <f t="shared" si="85"/>
        <v>-0.4014252580289792</v>
      </c>
      <c r="AD172">
        <f t="shared" si="60"/>
        <v>16.56660682542884</v>
      </c>
      <c r="AE172">
        <f t="shared" si="86"/>
        <v>73.43339317457117</v>
      </c>
      <c r="AF172">
        <f t="shared" si="87"/>
        <v>0.004800459686481886</v>
      </c>
      <c r="AG172">
        <f t="shared" si="88"/>
        <v>73.43819363425764</v>
      </c>
      <c r="AH172">
        <f t="shared" si="61"/>
        <v>178.70818323299216</v>
      </c>
    </row>
    <row r="173" spans="4:34" ht="15">
      <c r="D173" s="1">
        <f t="shared" si="89"/>
        <v>40350</v>
      </c>
      <c r="E173" s="7">
        <f t="shared" si="62"/>
        <v>0.5</v>
      </c>
      <c r="F173" s="2">
        <f t="shared" si="63"/>
        <v>2455369.2916666665</v>
      </c>
      <c r="G173" s="3">
        <f t="shared" si="64"/>
        <v>0.10470339949805645</v>
      </c>
      <c r="I173">
        <f t="shared" si="65"/>
        <v>89.86944907198904</v>
      </c>
      <c r="J173">
        <f t="shared" si="66"/>
        <v>4126.752052379512</v>
      </c>
      <c r="K173">
        <f t="shared" si="67"/>
        <v>0.016704231194208302</v>
      </c>
      <c r="L173">
        <f t="shared" si="68"/>
        <v>0.429915094380781</v>
      </c>
      <c r="M173">
        <f t="shared" si="69"/>
        <v>90.29936416636981</v>
      </c>
      <c r="N173">
        <f t="shared" si="70"/>
        <v>4127.181967473893</v>
      </c>
      <c r="O173">
        <f t="shared" si="71"/>
        <v>1.0162750280112147</v>
      </c>
      <c r="P173">
        <f t="shared" si="72"/>
        <v>90.29834033005673</v>
      </c>
      <c r="Q173">
        <f t="shared" si="73"/>
        <v>23.437929529434857</v>
      </c>
      <c r="R173">
        <f t="shared" si="74"/>
        <v>23.438484896617126</v>
      </c>
      <c r="S173">
        <f t="shared" si="75"/>
        <v>90.3251703936375</v>
      </c>
      <c r="T173">
        <f t="shared" si="76"/>
        <v>23.43814815617285</v>
      </c>
      <c r="U173">
        <f t="shared" si="77"/>
        <v>0.043031484696790204</v>
      </c>
      <c r="V173">
        <f t="shared" si="78"/>
        <v>-1.823111008287915</v>
      </c>
      <c r="W173">
        <f t="shared" si="79"/>
        <v>112.6101676931008</v>
      </c>
      <c r="X173" s="7">
        <f t="shared" si="80"/>
        <v>0.501266049311311</v>
      </c>
      <c r="Y173" s="7">
        <f t="shared" si="81"/>
        <v>0.1884600279415866</v>
      </c>
      <c r="Z173" s="7">
        <f t="shared" si="82"/>
        <v>0.8140720706810356</v>
      </c>
      <c r="AA173">
        <f t="shared" si="83"/>
        <v>900.8813415448064</v>
      </c>
      <c r="AB173">
        <f t="shared" si="84"/>
        <v>718.1768889917121</v>
      </c>
      <c r="AC173">
        <f t="shared" si="85"/>
        <v>-0.455777752071981</v>
      </c>
      <c r="AD173">
        <f t="shared" si="60"/>
        <v>16.5663210281256</v>
      </c>
      <c r="AE173">
        <f t="shared" si="86"/>
        <v>73.4336789718744</v>
      </c>
      <c r="AF173">
        <f t="shared" si="87"/>
        <v>0.004800372088241115</v>
      </c>
      <c r="AG173">
        <f t="shared" si="88"/>
        <v>73.43847934396264</v>
      </c>
      <c r="AH173">
        <f t="shared" si="61"/>
        <v>178.53323003787727</v>
      </c>
    </row>
    <row r="174" spans="4:34" ht="15">
      <c r="D174" s="1">
        <f t="shared" si="89"/>
        <v>40351</v>
      </c>
      <c r="E174" s="7">
        <f t="shared" si="62"/>
        <v>0.5</v>
      </c>
      <c r="F174" s="2">
        <f t="shared" si="63"/>
        <v>2455370.2916666665</v>
      </c>
      <c r="G174" s="3">
        <f t="shared" si="64"/>
        <v>0.10473077800592775</v>
      </c>
      <c r="I174">
        <f t="shared" si="65"/>
        <v>90.8550964338915</v>
      </c>
      <c r="J174">
        <f t="shared" si="66"/>
        <v>4127.737652660356</v>
      </c>
      <c r="K174">
        <f t="shared" si="67"/>
        <v>0.01670423004257147</v>
      </c>
      <c r="L174">
        <f t="shared" si="68"/>
        <v>0.39841046541034486</v>
      </c>
      <c r="M174">
        <f t="shared" si="69"/>
        <v>91.25350689930185</v>
      </c>
      <c r="N174">
        <f t="shared" si="70"/>
        <v>4128.136063125766</v>
      </c>
      <c r="O174">
        <f t="shared" si="71"/>
        <v>1.016336448919538</v>
      </c>
      <c r="P174">
        <f t="shared" si="72"/>
        <v>91.25248401938582</v>
      </c>
      <c r="Q174">
        <f t="shared" si="73"/>
        <v>23.43792917339969</v>
      </c>
      <c r="R174">
        <f t="shared" si="74"/>
        <v>23.438482230695005</v>
      </c>
      <c r="S174">
        <f t="shared" si="75"/>
        <v>91.3650826688127</v>
      </c>
      <c r="T174">
        <f t="shared" si="76"/>
        <v>23.432547648212733</v>
      </c>
      <c r="U174">
        <f t="shared" si="77"/>
        <v>0.04303147462943523</v>
      </c>
      <c r="V174">
        <f t="shared" si="78"/>
        <v>-2.039879338472481</v>
      </c>
      <c r="W174">
        <f t="shared" si="79"/>
        <v>112.60406627444607</v>
      </c>
      <c r="X174" s="7">
        <f t="shared" si="80"/>
        <v>0.5014165828739392</v>
      </c>
      <c r="Y174" s="7">
        <f t="shared" si="81"/>
        <v>0.1886275098893668</v>
      </c>
      <c r="Z174" s="7">
        <f t="shared" si="82"/>
        <v>0.8142056558585116</v>
      </c>
      <c r="AA174">
        <f t="shared" si="83"/>
        <v>900.8325301955686</v>
      </c>
      <c r="AB174">
        <f t="shared" si="84"/>
        <v>717.9601206615275</v>
      </c>
      <c r="AC174">
        <f t="shared" si="85"/>
        <v>-0.5099698346181185</v>
      </c>
      <c r="AD174">
        <f t="shared" si="60"/>
        <v>16.57304569927078</v>
      </c>
      <c r="AE174">
        <f t="shared" si="86"/>
        <v>73.42695430072922</v>
      </c>
      <c r="AF174">
        <f t="shared" si="87"/>
        <v>0.004802433300764225</v>
      </c>
      <c r="AG174">
        <f t="shared" si="88"/>
        <v>73.43175673402999</v>
      </c>
      <c r="AH174">
        <f t="shared" si="61"/>
        <v>178.35936784288083</v>
      </c>
    </row>
    <row r="175" spans="4:34" ht="15">
      <c r="D175" s="1">
        <f t="shared" si="89"/>
        <v>40352</v>
      </c>
      <c r="E175" s="7">
        <f t="shared" si="62"/>
        <v>0.5</v>
      </c>
      <c r="F175" s="2">
        <f t="shared" si="63"/>
        <v>2455371.2916666665</v>
      </c>
      <c r="G175" s="3">
        <f t="shared" si="64"/>
        <v>0.10475815651379908</v>
      </c>
      <c r="I175">
        <f t="shared" si="65"/>
        <v>91.84074379579488</v>
      </c>
      <c r="J175">
        <f t="shared" si="66"/>
        <v>4128.723252941199</v>
      </c>
      <c r="K175">
        <f t="shared" si="67"/>
        <v>0.01670422889093445</v>
      </c>
      <c r="L175">
        <f t="shared" si="68"/>
        <v>0.3667949035014994</v>
      </c>
      <c r="M175">
        <f t="shared" si="69"/>
        <v>92.20753869929638</v>
      </c>
      <c r="N175">
        <f t="shared" si="70"/>
        <v>4129.0900478447</v>
      </c>
      <c r="O175">
        <f t="shared" si="71"/>
        <v>1.0163931868469038</v>
      </c>
      <c r="P175">
        <f t="shared" si="72"/>
        <v>92.20651677179085</v>
      </c>
      <c r="Q175">
        <f t="shared" si="73"/>
        <v>23.437928817364526</v>
      </c>
      <c r="R175">
        <f t="shared" si="74"/>
        <v>23.43847956430048</v>
      </c>
      <c r="S175">
        <f t="shared" si="75"/>
        <v>92.40473180348015</v>
      </c>
      <c r="T175">
        <f t="shared" si="76"/>
        <v>23.42006322482762</v>
      </c>
      <c r="U175">
        <f t="shared" si="77"/>
        <v>0.04303146456029759</v>
      </c>
      <c r="V175">
        <f t="shared" si="78"/>
        <v>-2.2556131033960702</v>
      </c>
      <c r="W175">
        <f t="shared" si="79"/>
        <v>112.59046811907274</v>
      </c>
      <c r="X175" s="7">
        <f t="shared" si="80"/>
        <v>0.5015663979884696</v>
      </c>
      <c r="Y175" s="7">
        <f t="shared" si="81"/>
        <v>0.18881509765771196</v>
      </c>
      <c r="Z175" s="7">
        <f t="shared" si="82"/>
        <v>0.8143176983192272</v>
      </c>
      <c r="AA175">
        <f t="shared" si="83"/>
        <v>900.7237449525819</v>
      </c>
      <c r="AB175">
        <f t="shared" si="84"/>
        <v>717.7443868966039</v>
      </c>
      <c r="AC175">
        <f t="shared" si="85"/>
        <v>-0.5639032758490146</v>
      </c>
      <c r="AD175">
        <f t="shared" si="60"/>
        <v>16.586771148863946</v>
      </c>
      <c r="AE175">
        <f t="shared" si="86"/>
        <v>73.41322885113605</v>
      </c>
      <c r="AF175">
        <f t="shared" si="87"/>
        <v>0.004806640802047052</v>
      </c>
      <c r="AG175">
        <f t="shared" si="88"/>
        <v>73.4180354919381</v>
      </c>
      <c r="AH175">
        <f t="shared" si="61"/>
        <v>178.18709619776325</v>
      </c>
    </row>
    <row r="176" spans="4:34" ht="15">
      <c r="D176" s="1">
        <f t="shared" si="89"/>
        <v>40353</v>
      </c>
      <c r="E176" s="7">
        <f t="shared" si="62"/>
        <v>0.5</v>
      </c>
      <c r="F176" s="2">
        <f t="shared" si="63"/>
        <v>2455372.2916666665</v>
      </c>
      <c r="G176" s="3">
        <f t="shared" si="64"/>
        <v>0.1047855350216704</v>
      </c>
      <c r="I176">
        <f t="shared" si="65"/>
        <v>92.82639115769825</v>
      </c>
      <c r="J176">
        <f t="shared" si="66"/>
        <v>4129.708853222042</v>
      </c>
      <c r="K176">
        <f t="shared" si="67"/>
        <v>0.016704227739297237</v>
      </c>
      <c r="L176">
        <f t="shared" si="68"/>
        <v>0.33507723312030535</v>
      </c>
      <c r="M176">
        <f t="shared" si="69"/>
        <v>93.16146839081856</v>
      </c>
      <c r="N176">
        <f t="shared" si="70"/>
        <v>4130.043930455163</v>
      </c>
      <c r="O176">
        <f t="shared" si="71"/>
        <v>1.0164452265887955</v>
      </c>
      <c r="P176">
        <f t="shared" si="72"/>
        <v>93.16044741173616</v>
      </c>
      <c r="Q176">
        <f t="shared" si="73"/>
        <v>23.43792846132936</v>
      </c>
      <c r="R176">
        <f t="shared" si="74"/>
        <v>23.438476897435514</v>
      </c>
      <c r="S176">
        <f t="shared" si="75"/>
        <v>93.44401943672001</v>
      </c>
      <c r="T176">
        <f t="shared" si="76"/>
        <v>23.400702486234426</v>
      </c>
      <c r="U176">
        <f t="shared" si="77"/>
        <v>0.0430314544893847</v>
      </c>
      <c r="V176">
        <f t="shared" si="78"/>
        <v>-2.4699206108547167</v>
      </c>
      <c r="W176">
        <f t="shared" si="79"/>
        <v>112.56938806455042</v>
      </c>
      <c r="X176" s="7">
        <f t="shared" si="80"/>
        <v>0.5017152226464268</v>
      </c>
      <c r="Y176" s="7">
        <f t="shared" si="81"/>
        <v>0.18902247802267555</v>
      </c>
      <c r="Z176" s="7">
        <f t="shared" si="82"/>
        <v>0.814407967270178</v>
      </c>
      <c r="AA176">
        <f t="shared" si="83"/>
        <v>900.5551045164034</v>
      </c>
      <c r="AB176">
        <f t="shared" si="84"/>
        <v>717.5300793891453</v>
      </c>
      <c r="AC176">
        <f t="shared" si="85"/>
        <v>-0.6174801527136822</v>
      </c>
      <c r="AD176">
        <f t="shared" si="60"/>
        <v>16.607483832677683</v>
      </c>
      <c r="AE176">
        <f t="shared" si="86"/>
        <v>73.39251616732231</v>
      </c>
      <c r="AF176">
        <f t="shared" si="87"/>
        <v>0.00481299135456935</v>
      </c>
      <c r="AG176">
        <f t="shared" si="88"/>
        <v>73.39732915867688</v>
      </c>
      <c r="AH176">
        <f t="shared" si="61"/>
        <v>178.01690832605925</v>
      </c>
    </row>
    <row r="177" spans="4:34" ht="15">
      <c r="D177" s="1">
        <f t="shared" si="89"/>
        <v>40354</v>
      </c>
      <c r="E177" s="7">
        <f t="shared" si="62"/>
        <v>0.5</v>
      </c>
      <c r="F177" s="2">
        <f t="shared" si="63"/>
        <v>2455373.2916666665</v>
      </c>
      <c r="G177" s="3">
        <f t="shared" si="64"/>
        <v>0.10481291352954172</v>
      </c>
      <c r="I177">
        <f t="shared" si="65"/>
        <v>93.81203851960254</v>
      </c>
      <c r="J177">
        <f t="shared" si="66"/>
        <v>4130.694453502885</v>
      </c>
      <c r="K177">
        <f t="shared" si="67"/>
        <v>0.016704226587659833</v>
      </c>
      <c r="L177">
        <f t="shared" si="68"/>
        <v>0.3032663019086636</v>
      </c>
      <c r="M177">
        <f t="shared" si="69"/>
        <v>94.1153048215112</v>
      </c>
      <c r="N177">
        <f t="shared" si="70"/>
        <v>4130.997719804794</v>
      </c>
      <c r="O177">
        <f t="shared" si="71"/>
        <v>1.0164925542043242</v>
      </c>
      <c r="P177">
        <f t="shared" si="72"/>
        <v>94.11428478686376</v>
      </c>
      <c r="Q177">
        <f t="shared" si="73"/>
        <v>23.437928105294194</v>
      </c>
      <c r="R177">
        <f t="shared" si="74"/>
        <v>23.438474230102088</v>
      </c>
      <c r="S177">
        <f t="shared" si="75"/>
        <v>94.48284772605403</v>
      </c>
      <c r="T177">
        <f t="shared" si="76"/>
        <v>23.374475745979403</v>
      </c>
      <c r="U177">
        <f t="shared" si="77"/>
        <v>0.04303144441670403</v>
      </c>
      <c r="V177">
        <f t="shared" si="78"/>
        <v>-2.6824120698024343</v>
      </c>
      <c r="W177">
        <f t="shared" si="79"/>
        <v>112.54084747787662</v>
      </c>
      <c r="X177" s="7">
        <f t="shared" si="80"/>
        <v>0.501862786159585</v>
      </c>
      <c r="Y177" s="7">
        <f t="shared" si="81"/>
        <v>0.18924932094326108</v>
      </c>
      <c r="Z177" s="7">
        <f t="shared" si="82"/>
        <v>0.8144762513759091</v>
      </c>
      <c r="AA177">
        <f t="shared" si="83"/>
        <v>900.326779823013</v>
      </c>
      <c r="AB177">
        <f t="shared" si="84"/>
        <v>717.3175879301975</v>
      </c>
      <c r="AC177">
        <f t="shared" si="85"/>
        <v>-0.6706030174506168</v>
      </c>
      <c r="AD177">
        <f t="shared" si="60"/>
        <v>16.635166412461434</v>
      </c>
      <c r="AE177">
        <f t="shared" si="86"/>
        <v>73.36483358753857</v>
      </c>
      <c r="AF177">
        <f t="shared" si="87"/>
        <v>0.0048214810222771435</v>
      </c>
      <c r="AG177">
        <f t="shared" si="88"/>
        <v>73.36965506856085</v>
      </c>
      <c r="AH177">
        <f t="shared" si="61"/>
        <v>177.8492886307589</v>
      </c>
    </row>
    <row r="178" spans="4:34" ht="15">
      <c r="D178" s="1">
        <f t="shared" si="89"/>
        <v>40355</v>
      </c>
      <c r="E178" s="7">
        <f t="shared" si="62"/>
        <v>0.5</v>
      </c>
      <c r="F178" s="2">
        <f t="shared" si="63"/>
        <v>2455374.2916666665</v>
      </c>
      <c r="G178" s="3">
        <f t="shared" si="64"/>
        <v>0.10484029203741305</v>
      </c>
      <c r="I178">
        <f t="shared" si="65"/>
        <v>94.79768588150728</v>
      </c>
      <c r="J178">
        <f t="shared" si="66"/>
        <v>4131.680053783727</v>
      </c>
      <c r="K178">
        <f t="shared" si="67"/>
        <v>0.016704225436022242</v>
      </c>
      <c r="L178">
        <f t="shared" si="68"/>
        <v>0.27137097865813936</v>
      </c>
      <c r="M178">
        <f t="shared" si="69"/>
        <v>95.06905686016542</v>
      </c>
      <c r="N178">
        <f t="shared" si="70"/>
        <v>4131.951424762386</v>
      </c>
      <c r="O178">
        <f t="shared" si="71"/>
        <v>1.016535157018778</v>
      </c>
      <c r="P178">
        <f t="shared" si="72"/>
        <v>95.06803776596395</v>
      </c>
      <c r="Q178">
        <f t="shared" si="73"/>
        <v>23.43792774925903</v>
      </c>
      <c r="R178">
        <f t="shared" si="74"/>
        <v>23.438471562302176</v>
      </c>
      <c r="S178">
        <f t="shared" si="75"/>
        <v>95.52111951999197</v>
      </c>
      <c r="T178">
        <f t="shared" si="76"/>
        <v>23.341396015811863</v>
      </c>
      <c r="U178">
        <f t="shared" si="77"/>
        <v>0.04303143434226304</v>
      </c>
      <c r="V178">
        <f t="shared" si="78"/>
        <v>-2.8927002596867526</v>
      </c>
      <c r="W178">
        <f t="shared" si="79"/>
        <v>112.50487418654555</v>
      </c>
      <c r="X178" s="7">
        <f t="shared" si="80"/>
        <v>0.5020088196247825</v>
      </c>
      <c r="Y178" s="7">
        <f t="shared" si="81"/>
        <v>0.1894952802177115</v>
      </c>
      <c r="Z178" s="7">
        <f t="shared" si="82"/>
        <v>0.8145223590318535</v>
      </c>
      <c r="AA178">
        <f t="shared" si="83"/>
        <v>900.0389934923644</v>
      </c>
      <c r="AB178">
        <f t="shared" si="84"/>
        <v>717.1072997403132</v>
      </c>
      <c r="AC178">
        <f t="shared" si="85"/>
        <v>-0.7231750649216906</v>
      </c>
      <c r="AD178">
        <f t="shared" si="60"/>
        <v>16.66979783183481</v>
      </c>
      <c r="AE178">
        <f t="shared" si="86"/>
        <v>73.33020216816519</v>
      </c>
      <c r="AF178">
        <f t="shared" si="87"/>
        <v>0.004832105192322134</v>
      </c>
      <c r="AG178">
        <f t="shared" si="88"/>
        <v>73.33503427335751</v>
      </c>
      <c r="AH178">
        <f t="shared" si="61"/>
        <v>177.6847102879484</v>
      </c>
    </row>
    <row r="179" spans="4:34" ht="15">
      <c r="D179" s="1">
        <f t="shared" si="89"/>
        <v>40356</v>
      </c>
      <c r="E179" s="7">
        <f t="shared" si="62"/>
        <v>0.5</v>
      </c>
      <c r="F179" s="2">
        <f t="shared" si="63"/>
        <v>2455375.2916666665</v>
      </c>
      <c r="G179" s="3">
        <f t="shared" si="64"/>
        <v>0.10486767054528437</v>
      </c>
      <c r="I179">
        <f t="shared" si="65"/>
        <v>95.78333324341247</v>
      </c>
      <c r="J179">
        <f t="shared" si="66"/>
        <v>4132.66565406457</v>
      </c>
      <c r="K179">
        <f t="shared" si="67"/>
        <v>0.01670422428438446</v>
      </c>
      <c r="L179">
        <f t="shared" si="68"/>
        <v>0.23940015128434983</v>
      </c>
      <c r="M179">
        <f t="shared" si="69"/>
        <v>96.02273339469681</v>
      </c>
      <c r="N179">
        <f t="shared" si="70"/>
        <v>4132.905054215854</v>
      </c>
      <c r="O179">
        <f t="shared" si="71"/>
        <v>1.016573023625936</v>
      </c>
      <c r="P179">
        <f t="shared" si="72"/>
        <v>96.02171523695154</v>
      </c>
      <c r="Q179">
        <f t="shared" si="73"/>
        <v>23.437927393223863</v>
      </c>
      <c r="R179">
        <f t="shared" si="74"/>
        <v>23.438468894037747</v>
      </c>
      <c r="S179">
        <f t="shared" si="75"/>
        <v>96.5587385283936</v>
      </c>
      <c r="T179">
        <f t="shared" si="76"/>
        <v>23.301478986960554</v>
      </c>
      <c r="U179">
        <f t="shared" si="77"/>
        <v>0.043031424266069165</v>
      </c>
      <c r="V179">
        <f t="shared" si="78"/>
        <v>-3.1004011932714124</v>
      </c>
      <c r="W179">
        <f t="shared" si="79"/>
        <v>112.46150238931537</v>
      </c>
      <c r="X179" s="7">
        <f t="shared" si="80"/>
        <v>0.5021530563842163</v>
      </c>
      <c r="Y179" s="7">
        <f t="shared" si="81"/>
        <v>0.18975999419167355</v>
      </c>
      <c r="Z179" s="7">
        <f t="shared" si="82"/>
        <v>0.8145461185767588</v>
      </c>
      <c r="AA179">
        <f t="shared" si="83"/>
        <v>899.692019114523</v>
      </c>
      <c r="AB179">
        <f t="shared" si="84"/>
        <v>716.8995988067286</v>
      </c>
      <c r="AC179">
        <f t="shared" si="85"/>
        <v>-0.7751002983178523</v>
      </c>
      <c r="AD179">
        <f t="shared" si="60"/>
        <v>16.711353406980773</v>
      </c>
      <c r="AE179">
        <f t="shared" si="86"/>
        <v>73.28864659301922</v>
      </c>
      <c r="AF179">
        <f t="shared" si="87"/>
        <v>0.004844858601307415</v>
      </c>
      <c r="AG179">
        <f t="shared" si="88"/>
        <v>73.29349145162053</v>
      </c>
      <c r="AH179">
        <f t="shared" si="61"/>
        <v>177.52363295236376</v>
      </c>
    </row>
    <row r="180" spans="4:34" ht="15">
      <c r="D180" s="1">
        <f t="shared" si="89"/>
        <v>40357</v>
      </c>
      <c r="E180" s="7">
        <f t="shared" si="62"/>
        <v>0.5</v>
      </c>
      <c r="F180" s="2">
        <f t="shared" si="63"/>
        <v>2455376.2916666665</v>
      </c>
      <c r="G180" s="3">
        <f t="shared" si="64"/>
        <v>0.10489504905315569</v>
      </c>
      <c r="I180">
        <f t="shared" si="65"/>
        <v>96.76898060531812</v>
      </c>
      <c r="J180">
        <f t="shared" si="66"/>
        <v>4133.651254345412</v>
      </c>
      <c r="K180">
        <f t="shared" si="67"/>
        <v>0.016704223132746488</v>
      </c>
      <c r="L180">
        <f t="shared" si="68"/>
        <v>0.20736272480111603</v>
      </c>
      <c r="M180">
        <f t="shared" si="69"/>
        <v>96.97634333011924</v>
      </c>
      <c r="N180">
        <f t="shared" si="70"/>
        <v>4133.858617070213</v>
      </c>
      <c r="O180">
        <f t="shared" si="71"/>
        <v>1.0166061438901484</v>
      </c>
      <c r="P180">
        <f t="shared" si="72"/>
        <v>96.97532610483957</v>
      </c>
      <c r="Q180">
        <f t="shared" si="73"/>
        <v>23.437927037188697</v>
      </c>
      <c r="R180">
        <f t="shared" si="74"/>
        <v>23.438466225310783</v>
      </c>
      <c r="S180">
        <f t="shared" si="75"/>
        <v>97.59560949012113</v>
      </c>
      <c r="T180">
        <f t="shared" si="76"/>
        <v>23.254743007882052</v>
      </c>
      <c r="U180">
        <f t="shared" si="77"/>
        <v>0.043031414188129904</v>
      </c>
      <c r="V180">
        <f t="shared" si="78"/>
        <v>-3.3051347711941523</v>
      </c>
      <c r="W180">
        <f t="shared" si="79"/>
        <v>112.41077254725512</v>
      </c>
      <c r="X180" s="7">
        <f t="shared" si="80"/>
        <v>0.502295232479996</v>
      </c>
      <c r="Y180" s="7">
        <f t="shared" si="81"/>
        <v>0.1900430865153984</v>
      </c>
      <c r="Z180" s="7">
        <f t="shared" si="82"/>
        <v>0.8145473784445936</v>
      </c>
      <c r="AA180">
        <f t="shared" si="83"/>
        <v>899.286180378041</v>
      </c>
      <c r="AB180">
        <f t="shared" si="84"/>
        <v>716.6948652288058</v>
      </c>
      <c r="AC180">
        <f t="shared" si="85"/>
        <v>-0.8262836927985404</v>
      </c>
      <c r="AD180">
        <f t="shared" si="60"/>
        <v>16.759804931071965</v>
      </c>
      <c r="AE180">
        <f t="shared" si="86"/>
        <v>73.24019506892803</v>
      </c>
      <c r="AF180">
        <f t="shared" si="87"/>
        <v>0.004859735365738108</v>
      </c>
      <c r="AG180">
        <f t="shared" si="88"/>
        <v>73.24505480429377</v>
      </c>
      <c r="AH180">
        <f t="shared" si="61"/>
        <v>177.36650059685257</v>
      </c>
    </row>
    <row r="181" spans="4:34" ht="15">
      <c r="D181" s="1">
        <f t="shared" si="89"/>
        <v>40358</v>
      </c>
      <c r="E181" s="7">
        <f t="shared" si="62"/>
        <v>0.5</v>
      </c>
      <c r="F181" s="2">
        <f t="shared" si="63"/>
        <v>2455377.2916666665</v>
      </c>
      <c r="G181" s="3">
        <f t="shared" si="64"/>
        <v>0.104922427561027</v>
      </c>
      <c r="I181">
        <f t="shared" si="65"/>
        <v>97.75462796722377</v>
      </c>
      <c r="J181">
        <f t="shared" si="66"/>
        <v>4134.636854626254</v>
      </c>
      <c r="K181">
        <f t="shared" si="67"/>
        <v>0.016704221981108325</v>
      </c>
      <c r="L181">
        <f t="shared" si="68"/>
        <v>0.17526761929454318</v>
      </c>
      <c r="M181">
        <f t="shared" si="69"/>
        <v>97.92989558651831</v>
      </c>
      <c r="N181">
        <f t="shared" si="70"/>
        <v>4134.812122245548</v>
      </c>
      <c r="O181">
        <f t="shared" si="71"/>
        <v>1.0166345089481807</v>
      </c>
      <c r="P181">
        <f t="shared" si="72"/>
        <v>97.92887928971288</v>
      </c>
      <c r="Q181">
        <f t="shared" si="73"/>
        <v>23.43792668115353</v>
      </c>
      <c r="R181">
        <f t="shared" si="74"/>
        <v>23.438463556123256</v>
      </c>
      <c r="S181">
        <f t="shared" si="75"/>
        <v>98.63163833748334</v>
      </c>
      <c r="T181">
        <f t="shared" si="76"/>
        <v>23.20120905856348</v>
      </c>
      <c r="U181">
        <f t="shared" si="77"/>
        <v>0.04303140410845268</v>
      </c>
      <c r="V181">
        <f t="shared" si="78"/>
        <v>-3.5065254265461983</v>
      </c>
      <c r="W181">
        <f t="shared" si="79"/>
        <v>112.35273125577378</v>
      </c>
      <c r="X181" s="7">
        <f t="shared" si="80"/>
        <v>0.5024350871017682</v>
      </c>
      <c r="Y181" s="7">
        <f t="shared" si="81"/>
        <v>0.19034416694684103</v>
      </c>
      <c r="Z181" s="7">
        <f t="shared" si="82"/>
        <v>0.8145260072566954</v>
      </c>
      <c r="AA181">
        <f t="shared" si="83"/>
        <v>898.8218500461902</v>
      </c>
      <c r="AB181">
        <f t="shared" si="84"/>
        <v>716.4934745734538</v>
      </c>
      <c r="AC181">
        <f t="shared" si="85"/>
        <v>-0.8766313566365511</v>
      </c>
      <c r="AD181">
        <f t="shared" si="60"/>
        <v>16.815120791211005</v>
      </c>
      <c r="AE181">
        <f t="shared" si="86"/>
        <v>73.184879208789</v>
      </c>
      <c r="AF181">
        <f t="shared" si="87"/>
        <v>0.004876729016332036</v>
      </c>
      <c r="AG181">
        <f t="shared" si="88"/>
        <v>73.18975593780533</v>
      </c>
      <c r="AH181">
        <f t="shared" si="61"/>
        <v>177.21373950519546</v>
      </c>
    </row>
    <row r="182" spans="4:34" ht="15">
      <c r="D182" s="1">
        <f t="shared" si="89"/>
        <v>40359</v>
      </c>
      <c r="E182" s="7">
        <f t="shared" si="62"/>
        <v>0.5</v>
      </c>
      <c r="F182" s="2">
        <f t="shared" si="63"/>
        <v>2455378.2916666665</v>
      </c>
      <c r="G182" s="3">
        <f t="shared" si="64"/>
        <v>0.10494980606889832</v>
      </c>
      <c r="I182">
        <f t="shared" si="65"/>
        <v>98.74027532913033</v>
      </c>
      <c r="J182">
        <f t="shared" si="66"/>
        <v>4135.622454907096</v>
      </c>
      <c r="K182">
        <f t="shared" si="67"/>
        <v>0.016704220829469974</v>
      </c>
      <c r="L182">
        <f t="shared" si="68"/>
        <v>0.14312376789740644</v>
      </c>
      <c r="M182">
        <f t="shared" si="69"/>
        <v>98.88339909702773</v>
      </c>
      <c r="N182">
        <f t="shared" si="70"/>
        <v>4135.765578674993</v>
      </c>
      <c r="O182">
        <f t="shared" si="71"/>
        <v>1.016658111210825</v>
      </c>
      <c r="P182">
        <f t="shared" si="72"/>
        <v>98.88238372470435</v>
      </c>
      <c r="Q182">
        <f t="shared" si="73"/>
        <v>23.437926325118365</v>
      </c>
      <c r="R182">
        <f t="shared" si="74"/>
        <v>23.43846088647714</v>
      </c>
      <c r="S182">
        <f t="shared" si="75"/>
        <v>99.66673235699376</v>
      </c>
      <c r="T182">
        <f t="shared" si="76"/>
        <v>23.14090072147484</v>
      </c>
      <c r="U182">
        <f t="shared" si="77"/>
        <v>0.04303139402704497</v>
      </c>
      <c r="V182">
        <f t="shared" si="78"/>
        <v>-3.7042027577988326</v>
      </c>
      <c r="W182">
        <f t="shared" si="79"/>
        <v>112.28743109844993</v>
      </c>
      <c r="X182" s="7">
        <f t="shared" si="80"/>
        <v>0.5025723630262492</v>
      </c>
      <c r="Y182" s="7">
        <f t="shared" si="81"/>
        <v>0.1906628321972216</v>
      </c>
      <c r="Z182" s="7">
        <f t="shared" si="82"/>
        <v>0.8144818938552768</v>
      </c>
      <c r="AA182">
        <f t="shared" si="83"/>
        <v>898.2994487875994</v>
      </c>
      <c r="AB182">
        <f t="shared" si="84"/>
        <v>716.2957972422012</v>
      </c>
      <c r="AC182">
        <f t="shared" si="85"/>
        <v>-0.9260506894497098</v>
      </c>
      <c r="AD182">
        <f t="shared" si="60"/>
        <v>16.877266096535188</v>
      </c>
      <c r="AE182">
        <f t="shared" si="86"/>
        <v>73.12273390346482</v>
      </c>
      <c r="AF182">
        <f t="shared" si="87"/>
        <v>0.0048958325358081705</v>
      </c>
      <c r="AG182">
        <f t="shared" si="88"/>
        <v>73.12762973600063</v>
      </c>
      <c r="AH182">
        <f t="shared" si="61"/>
        <v>177.06575643516487</v>
      </c>
    </row>
    <row r="183" spans="4:34" ht="15">
      <c r="D183" s="1">
        <f t="shared" si="89"/>
        <v>40360</v>
      </c>
      <c r="E183" s="7">
        <f t="shared" si="62"/>
        <v>0.5</v>
      </c>
      <c r="F183" s="2">
        <f t="shared" si="63"/>
        <v>2455379.2916666665</v>
      </c>
      <c r="G183" s="3">
        <f t="shared" si="64"/>
        <v>0.10497718457676965</v>
      </c>
      <c r="I183">
        <f t="shared" si="65"/>
        <v>99.72592269103734</v>
      </c>
      <c r="J183">
        <f t="shared" si="66"/>
        <v>4136.608055187937</v>
      </c>
      <c r="K183">
        <f t="shared" si="67"/>
        <v>0.01670421967783143</v>
      </c>
      <c r="L183">
        <f t="shared" si="68"/>
        <v>0.11094011476320997</v>
      </c>
      <c r="M183">
        <f t="shared" si="69"/>
        <v>99.83686280580055</v>
      </c>
      <c r="N183">
        <f t="shared" si="70"/>
        <v>4136.7189953027</v>
      </c>
      <c r="O183">
        <f t="shared" si="71"/>
        <v>1.0166769443642796</v>
      </c>
      <c r="P183">
        <f t="shared" si="72"/>
        <v>99.83584835396626</v>
      </c>
      <c r="Q183">
        <f t="shared" si="73"/>
        <v>23.4379259690832</v>
      </c>
      <c r="R183">
        <f t="shared" si="74"/>
        <v>23.438458216374418</v>
      </c>
      <c r="S183">
        <f t="shared" si="75"/>
        <v>100.70080034597422</v>
      </c>
      <c r="T183">
        <f t="shared" si="76"/>
        <v>23.073844149279463</v>
      </c>
      <c r="U183">
        <f t="shared" si="77"/>
        <v>0.04303138394391424</v>
      </c>
      <c r="V183">
        <f t="shared" si="78"/>
        <v>-3.8978021484392</v>
      </c>
      <c r="W183">
        <f t="shared" si="79"/>
        <v>112.21493048358715</v>
      </c>
      <c r="X183" s="7">
        <f t="shared" si="80"/>
        <v>0.5027068070475272</v>
      </c>
      <c r="Y183" s="7">
        <f t="shared" si="81"/>
        <v>0.19099866681534072</v>
      </c>
      <c r="Z183" s="7">
        <f t="shared" si="82"/>
        <v>0.8144149472797138</v>
      </c>
      <c r="AA183">
        <f t="shared" si="83"/>
        <v>897.7194438686972</v>
      </c>
      <c r="AB183">
        <f t="shared" si="84"/>
        <v>716.1021978515608</v>
      </c>
      <c r="AC183">
        <f t="shared" si="85"/>
        <v>-0.9744505371097887</v>
      </c>
      <c r="AD183">
        <f t="shared" si="60"/>
        <v>16.946202816032546</v>
      </c>
      <c r="AE183">
        <f t="shared" si="86"/>
        <v>73.05379718396745</v>
      </c>
      <c r="AF183">
        <f t="shared" si="87"/>
        <v>0.004917038399740743</v>
      </c>
      <c r="AG183">
        <f t="shared" si="88"/>
        <v>73.05871422236719</v>
      </c>
      <c r="AH183">
        <f t="shared" si="61"/>
        <v>176.92293696575325</v>
      </c>
    </row>
    <row r="184" spans="4:34" ht="15">
      <c r="D184" s="1">
        <f t="shared" si="89"/>
        <v>40361</v>
      </c>
      <c r="E184" s="7">
        <f t="shared" si="62"/>
        <v>0.5</v>
      </c>
      <c r="F184" s="2">
        <f t="shared" si="63"/>
        <v>2455380.2916666665</v>
      </c>
      <c r="G184" s="3">
        <f t="shared" si="64"/>
        <v>0.10500456308464097</v>
      </c>
      <c r="I184">
        <f t="shared" si="65"/>
        <v>100.71157005294481</v>
      </c>
      <c r="J184">
        <f t="shared" si="66"/>
        <v>4137.593655468778</v>
      </c>
      <c r="K184">
        <f t="shared" si="67"/>
        <v>0.016704218526192697</v>
      </c>
      <c r="L184">
        <f t="shared" si="68"/>
        <v>0.07872561304042383</v>
      </c>
      <c r="M184">
        <f t="shared" si="69"/>
        <v>100.79029566598523</v>
      </c>
      <c r="N184">
        <f t="shared" si="70"/>
        <v>4137.6723810818185</v>
      </c>
      <c r="O184">
        <f t="shared" si="71"/>
        <v>1.0166910033712937</v>
      </c>
      <c r="P184">
        <f t="shared" si="72"/>
        <v>100.78928213064628</v>
      </c>
      <c r="Q184">
        <f t="shared" si="73"/>
        <v>23.437925613048034</v>
      </c>
      <c r="R184">
        <f t="shared" si="74"/>
        <v>23.43845554581706</v>
      </c>
      <c r="S184">
        <f t="shared" si="75"/>
        <v>101.73375276457882</v>
      </c>
      <c r="T184">
        <f t="shared" si="76"/>
        <v>23.00006802942129</v>
      </c>
      <c r="U184">
        <f t="shared" si="77"/>
        <v>0.043031373859067946</v>
      </c>
      <c r="V184">
        <f t="shared" si="78"/>
        <v>-4.086965371739171</v>
      </c>
      <c r="W184">
        <f t="shared" si="79"/>
        <v>112.1352934645157</v>
      </c>
      <c r="X184" s="7">
        <f t="shared" si="80"/>
        <v>0.502838170397041</v>
      </c>
      <c r="Y184" s="7">
        <f t="shared" si="81"/>
        <v>0.19135124410671966</v>
      </c>
      <c r="Z184" s="7">
        <f t="shared" si="82"/>
        <v>0.8143250966873624</v>
      </c>
      <c r="AA184">
        <f t="shared" si="83"/>
        <v>897.0823477161256</v>
      </c>
      <c r="AB184">
        <f t="shared" si="84"/>
        <v>715.9130346282608</v>
      </c>
      <c r="AC184">
        <f t="shared" si="85"/>
        <v>-1.0217413429348028</v>
      </c>
      <c r="AD184">
        <f t="shared" si="60"/>
        <v>17.021889924543036</v>
      </c>
      <c r="AE184">
        <f t="shared" si="86"/>
        <v>72.97811007545697</v>
      </c>
      <c r="AF184">
        <f t="shared" si="87"/>
        <v>0.004940338620045539</v>
      </c>
      <c r="AG184">
        <f t="shared" si="88"/>
        <v>72.98305041407701</v>
      </c>
      <c r="AH184">
        <f t="shared" si="61"/>
        <v>176.78564403943346</v>
      </c>
    </row>
    <row r="185" spans="4:34" ht="15">
      <c r="D185" s="1">
        <f t="shared" si="89"/>
        <v>40362</v>
      </c>
      <c r="E185" s="7">
        <f t="shared" si="62"/>
        <v>0.5</v>
      </c>
      <c r="F185" s="2">
        <f t="shared" si="63"/>
        <v>2455381.2916666665</v>
      </c>
      <c r="G185" s="3">
        <f t="shared" si="64"/>
        <v>0.10503194159251229</v>
      </c>
      <c r="I185">
        <f t="shared" si="65"/>
        <v>101.69721741485273</v>
      </c>
      <c r="J185">
        <f t="shared" si="66"/>
        <v>4138.57925574962</v>
      </c>
      <c r="K185">
        <f t="shared" si="67"/>
        <v>0.016704217374553777</v>
      </c>
      <c r="L185">
        <f t="shared" si="68"/>
        <v>0.04648922284687165</v>
      </c>
      <c r="M185">
        <f t="shared" si="69"/>
        <v>101.7437066376996</v>
      </c>
      <c r="N185">
        <f t="shared" si="70"/>
        <v>4138.625744972466</v>
      </c>
      <c r="O185">
        <f t="shared" si="71"/>
        <v>1.0167002844720803</v>
      </c>
      <c r="P185">
        <f t="shared" si="72"/>
        <v>101.74269401486147</v>
      </c>
      <c r="Q185">
        <f t="shared" si="73"/>
        <v>23.437925257012868</v>
      </c>
      <c r="R185">
        <f t="shared" si="74"/>
        <v>23.438452874807044</v>
      </c>
      <c r="S185">
        <f t="shared" si="75"/>
        <v>102.7655018828216</v>
      </c>
      <c r="T185">
        <f t="shared" si="76"/>
        <v>22.919603545719987</v>
      </c>
      <c r="U185">
        <f t="shared" si="77"/>
        <v>0.043031363772513556</v>
      </c>
      <c r="V185">
        <f t="shared" si="78"/>
        <v>-4.271341179130099</v>
      </c>
      <c r="W185">
        <f t="shared" si="79"/>
        <v>112.04858954474851</v>
      </c>
      <c r="X185" s="7">
        <f t="shared" si="80"/>
        <v>0.5029662091521737</v>
      </c>
      <c r="Y185" s="7">
        <f t="shared" si="81"/>
        <v>0.19172012708342784</v>
      </c>
      <c r="Z185" s="7">
        <f t="shared" si="82"/>
        <v>0.8142122912209195</v>
      </c>
      <c r="AA185">
        <f t="shared" si="83"/>
        <v>896.3887163579881</v>
      </c>
      <c r="AB185">
        <f t="shared" si="84"/>
        <v>715.7286588208699</v>
      </c>
      <c r="AC185">
        <f t="shared" si="85"/>
        <v>-1.067835294782526</v>
      </c>
      <c r="AD185">
        <f t="shared" si="60"/>
        <v>17.104283555370312</v>
      </c>
      <c r="AE185">
        <f t="shared" si="86"/>
        <v>72.89571644462968</v>
      </c>
      <c r="AF185">
        <f t="shared" si="87"/>
        <v>0.00496572479065079</v>
      </c>
      <c r="AG185">
        <f t="shared" si="88"/>
        <v>72.90068216942034</v>
      </c>
      <c r="AH185">
        <f t="shared" si="61"/>
        <v>176.65421670720912</v>
      </c>
    </row>
    <row r="186" spans="4:34" ht="15">
      <c r="D186" s="1">
        <f t="shared" si="89"/>
        <v>40363</v>
      </c>
      <c r="E186" s="7">
        <f t="shared" si="62"/>
        <v>0.5</v>
      </c>
      <c r="F186" s="2">
        <f t="shared" si="63"/>
        <v>2455382.2916666665</v>
      </c>
      <c r="G186" s="3">
        <f t="shared" si="64"/>
        <v>0.10505932010038362</v>
      </c>
      <c r="I186">
        <f t="shared" si="65"/>
        <v>102.68286477676065</v>
      </c>
      <c r="J186">
        <f t="shared" si="66"/>
        <v>4139.56485603046</v>
      </c>
      <c r="K186">
        <f t="shared" si="67"/>
        <v>0.016704216222914663</v>
      </c>
      <c r="L186">
        <f t="shared" si="68"/>
        <v>0.014239909243947945</v>
      </c>
      <c r="M186">
        <f t="shared" si="69"/>
        <v>102.69710468600461</v>
      </c>
      <c r="N186">
        <f t="shared" si="70"/>
        <v>4139.579095939704</v>
      </c>
      <c r="O186">
        <f t="shared" si="71"/>
        <v>1.0167047851849986</v>
      </c>
      <c r="P186">
        <f t="shared" si="72"/>
        <v>102.69609297167197</v>
      </c>
      <c r="Q186">
        <f t="shared" si="73"/>
        <v>23.437924900977702</v>
      </c>
      <c r="R186">
        <f t="shared" si="74"/>
        <v>23.438450203346353</v>
      </c>
      <c r="S186">
        <f t="shared" si="75"/>
        <v>103.79596192222917</v>
      </c>
      <c r="T186">
        <f t="shared" si="76"/>
        <v>22.832484337114195</v>
      </c>
      <c r="U186">
        <f t="shared" si="77"/>
        <v>0.043031353684258554</v>
      </c>
      <c r="V186">
        <f t="shared" si="78"/>
        <v>-4.4505858707213894</v>
      </c>
      <c r="W186">
        <f t="shared" si="79"/>
        <v>111.95489346917367</v>
      </c>
      <c r="X186" s="7">
        <f t="shared" si="80"/>
        <v>0.5030906846324454</v>
      </c>
      <c r="Y186" s="7">
        <f t="shared" si="81"/>
        <v>0.19210486944029634</v>
      </c>
      <c r="Z186" s="7">
        <f t="shared" si="82"/>
        <v>0.8140764998245945</v>
      </c>
      <c r="AA186">
        <f t="shared" si="83"/>
        <v>895.6391477533894</v>
      </c>
      <c r="AB186">
        <f t="shared" si="84"/>
        <v>715.5494141292786</v>
      </c>
      <c r="AC186">
        <f t="shared" si="85"/>
        <v>-1.1126464676803494</v>
      </c>
      <c r="AD186">
        <f t="shared" si="60"/>
        <v>17.19333715791088</v>
      </c>
      <c r="AE186">
        <f t="shared" si="86"/>
        <v>72.80666284208912</v>
      </c>
      <c r="AF186">
        <f t="shared" si="87"/>
        <v>0.004993188134898615</v>
      </c>
      <c r="AG186">
        <f t="shared" si="88"/>
        <v>72.81165603022403</v>
      </c>
      <c r="AH186">
        <f t="shared" si="61"/>
        <v>176.5289690811444</v>
      </c>
    </row>
    <row r="187" spans="4:34" ht="15">
      <c r="D187" s="1">
        <f t="shared" si="89"/>
        <v>40364</v>
      </c>
      <c r="E187" s="7">
        <f t="shared" si="62"/>
        <v>0.5</v>
      </c>
      <c r="F187" s="2">
        <f t="shared" si="63"/>
        <v>2455383.2916666665</v>
      </c>
      <c r="G187" s="3">
        <f t="shared" si="64"/>
        <v>0.10508669860825494</v>
      </c>
      <c r="I187">
        <f t="shared" si="65"/>
        <v>103.66851213866948</v>
      </c>
      <c r="J187">
        <f t="shared" si="66"/>
        <v>4140.550456311301</v>
      </c>
      <c r="K187">
        <f t="shared" si="67"/>
        <v>0.016704215071275362</v>
      </c>
      <c r="L187">
        <f t="shared" si="68"/>
        <v>-0.018013359789259373</v>
      </c>
      <c r="M187">
        <f t="shared" si="69"/>
        <v>103.65049877888022</v>
      </c>
      <c r="N187">
        <f t="shared" si="70"/>
        <v>4140.532442951511</v>
      </c>
      <c r="O187">
        <f t="shared" si="71"/>
        <v>1.0167045043070033</v>
      </c>
      <c r="P187">
        <f t="shared" si="72"/>
        <v>103.64948796905699</v>
      </c>
      <c r="Q187">
        <f t="shared" si="73"/>
        <v>23.437924544942536</v>
      </c>
      <c r="R187">
        <f t="shared" si="74"/>
        <v>23.438447531436957</v>
      </c>
      <c r="S187">
        <f t="shared" si="75"/>
        <v>104.82504919177063</v>
      </c>
      <c r="T187">
        <f t="shared" si="76"/>
        <v>22.73874645370242</v>
      </c>
      <c r="U187">
        <f t="shared" si="77"/>
        <v>0.0430313435943104</v>
      </c>
      <c r="V187">
        <f t="shared" si="78"/>
        <v>-4.624363846571267</v>
      </c>
      <c r="W187">
        <f t="shared" si="79"/>
        <v>111.85428500252834</v>
      </c>
      <c r="X187" s="7">
        <f t="shared" si="80"/>
        <v>0.5032113637823411</v>
      </c>
      <c r="Y187" s="7">
        <f t="shared" si="81"/>
        <v>0.19250501655309574</v>
      </c>
      <c r="Z187" s="7">
        <f t="shared" si="82"/>
        <v>0.8139177110115865</v>
      </c>
      <c r="AA187">
        <f t="shared" si="83"/>
        <v>894.8342800202267</v>
      </c>
      <c r="AB187">
        <f t="shared" si="84"/>
        <v>715.3756361534288</v>
      </c>
      <c r="AC187">
        <f t="shared" si="85"/>
        <v>-1.1560909616428034</v>
      </c>
      <c r="AD187">
        <f t="shared" si="60"/>
        <v>17.28900165871626</v>
      </c>
      <c r="AE187">
        <f t="shared" si="86"/>
        <v>72.71099834128374</v>
      </c>
      <c r="AF187">
        <f t="shared" si="87"/>
        <v>0.005022719554225152</v>
      </c>
      <c r="AG187">
        <f t="shared" si="88"/>
        <v>72.71602106083796</v>
      </c>
      <c r="AH187">
        <f t="shared" si="61"/>
        <v>176.41018949597617</v>
      </c>
    </row>
    <row r="188" spans="4:34" ht="15">
      <c r="D188" s="1">
        <f t="shared" si="89"/>
        <v>40365</v>
      </c>
      <c r="E188" s="7">
        <f t="shared" si="62"/>
        <v>0.5</v>
      </c>
      <c r="F188" s="2">
        <f t="shared" si="63"/>
        <v>2455384.2916666665</v>
      </c>
      <c r="G188" s="3">
        <f t="shared" si="64"/>
        <v>0.10511407711612625</v>
      </c>
      <c r="I188">
        <f t="shared" si="65"/>
        <v>104.65415950057832</v>
      </c>
      <c r="J188">
        <f t="shared" si="66"/>
        <v>4141.536056592141</v>
      </c>
      <c r="K188">
        <f t="shared" si="67"/>
        <v>0.01670421391963587</v>
      </c>
      <c r="L188">
        <f t="shared" si="68"/>
        <v>-0.050261615381412786</v>
      </c>
      <c r="M188">
        <f t="shared" si="69"/>
        <v>104.6038978851969</v>
      </c>
      <c r="N188">
        <f t="shared" si="70"/>
        <v>4141.485794976759</v>
      </c>
      <c r="O188">
        <f t="shared" si="71"/>
        <v>1.016699441913861</v>
      </c>
      <c r="P188">
        <f t="shared" si="72"/>
        <v>104.60288797588622</v>
      </c>
      <c r="Q188">
        <f t="shared" si="73"/>
        <v>23.43792418890737</v>
      </c>
      <c r="R188">
        <f t="shared" si="74"/>
        <v>23.438444859080835</v>
      </c>
      <c r="S188">
        <f t="shared" si="75"/>
        <v>105.85268221773795</v>
      </c>
      <c r="T188">
        <f t="shared" si="76"/>
        <v>22.638428310239995</v>
      </c>
      <c r="U188">
        <f t="shared" si="77"/>
        <v>0.043031333502676544</v>
      </c>
      <c r="V188">
        <f t="shared" si="78"/>
        <v>-4.792348137390909</v>
      </c>
      <c r="W188">
        <f t="shared" si="79"/>
        <v>111.74684869645114</v>
      </c>
      <c r="X188" s="7">
        <f t="shared" si="80"/>
        <v>0.5033280195398548</v>
      </c>
      <c r="Y188" s="7">
        <f t="shared" si="81"/>
        <v>0.19292010649415722</v>
      </c>
      <c r="Z188" s="7">
        <f t="shared" si="82"/>
        <v>0.8137359325855524</v>
      </c>
      <c r="AA188">
        <f t="shared" si="83"/>
        <v>893.9747895716091</v>
      </c>
      <c r="AB188">
        <f t="shared" si="84"/>
        <v>715.207651862609</v>
      </c>
      <c r="AC188">
        <f t="shared" si="85"/>
        <v>-1.1980870343477363</v>
      </c>
      <c r="AD188">
        <f t="shared" si="60"/>
        <v>17.391225624435624</v>
      </c>
      <c r="AE188">
        <f t="shared" si="86"/>
        <v>72.60877437556438</v>
      </c>
      <c r="AF188">
        <f t="shared" si="87"/>
        <v>0.005054309677675357</v>
      </c>
      <c r="AG188">
        <f t="shared" si="88"/>
        <v>72.61382868524205</v>
      </c>
      <c r="AH188">
        <f t="shared" si="61"/>
        <v>176.29813987857324</v>
      </c>
    </row>
    <row r="189" spans="4:34" ht="15">
      <c r="D189" s="1">
        <f t="shared" si="89"/>
        <v>40366</v>
      </c>
      <c r="E189" s="7">
        <f t="shared" si="62"/>
        <v>0.5</v>
      </c>
      <c r="F189" s="2">
        <f t="shared" si="63"/>
        <v>2455385.2916666665</v>
      </c>
      <c r="G189" s="3">
        <f t="shared" si="64"/>
        <v>0.10514145562399757</v>
      </c>
      <c r="I189">
        <f t="shared" si="65"/>
        <v>105.63980686248806</v>
      </c>
      <c r="J189">
        <f t="shared" si="66"/>
        <v>4142.52165687298</v>
      </c>
      <c r="K189">
        <f t="shared" si="67"/>
        <v>0.01670421276799619</v>
      </c>
      <c r="L189">
        <f t="shared" si="68"/>
        <v>-0.08249588979481905</v>
      </c>
      <c r="M189">
        <f t="shared" si="69"/>
        <v>105.55731097269324</v>
      </c>
      <c r="N189">
        <f t="shared" si="70"/>
        <v>4142.4391609831855</v>
      </c>
      <c r="O189">
        <f t="shared" si="71"/>
        <v>1.0166895993601384</v>
      </c>
      <c r="P189">
        <f t="shared" si="72"/>
        <v>105.5563019598975</v>
      </c>
      <c r="Q189">
        <f t="shared" si="73"/>
        <v>23.437923832872205</v>
      </c>
      <c r="R189">
        <f t="shared" si="74"/>
        <v>23.43844218627997</v>
      </c>
      <c r="S189">
        <f t="shared" si="75"/>
        <v>106.87878186730292</v>
      </c>
      <c r="T189">
        <f t="shared" si="76"/>
        <v>22.531570637256525</v>
      </c>
      <c r="U189">
        <f t="shared" si="77"/>
        <v>0.0430313234093645</v>
      </c>
      <c r="V189">
        <f t="shared" si="78"/>
        <v>-4.954220913442438</v>
      </c>
      <c r="W189">
        <f t="shared" si="79"/>
        <v>111.63267364644666</v>
      </c>
      <c r="X189" s="7">
        <f t="shared" si="80"/>
        <v>0.5034404311898906</v>
      </c>
      <c r="Y189" s="7">
        <f t="shared" si="81"/>
        <v>0.19334967106087209</v>
      </c>
      <c r="Z189" s="7">
        <f t="shared" si="82"/>
        <v>0.8135311913189092</v>
      </c>
      <c r="AA189">
        <f t="shared" si="83"/>
        <v>893.0613891715733</v>
      </c>
      <c r="AB189">
        <f t="shared" si="84"/>
        <v>715.0457790865576</v>
      </c>
      <c r="AC189">
        <f t="shared" si="85"/>
        <v>-1.2385552283606103</v>
      </c>
      <c r="AD189">
        <f t="shared" si="60"/>
        <v>17.499955425143263</v>
      </c>
      <c r="AE189">
        <f t="shared" si="86"/>
        <v>72.50004457485673</v>
      </c>
      <c r="AF189">
        <f t="shared" si="87"/>
        <v>0.0050879489118237815</v>
      </c>
      <c r="AG189">
        <f t="shared" si="88"/>
        <v>72.50513252376855</v>
      </c>
      <c r="AH189">
        <f t="shared" si="61"/>
        <v>176.1930553213465</v>
      </c>
    </row>
    <row r="190" spans="4:34" ht="15">
      <c r="D190" s="1">
        <f t="shared" si="89"/>
        <v>40367</v>
      </c>
      <c r="E190" s="7">
        <f t="shared" si="62"/>
        <v>0.5</v>
      </c>
      <c r="F190" s="2">
        <f t="shared" si="63"/>
        <v>2455386.2916666665</v>
      </c>
      <c r="G190" s="3">
        <f t="shared" si="64"/>
        <v>0.1051688341318689</v>
      </c>
      <c r="I190">
        <f t="shared" si="65"/>
        <v>106.62545422439825</v>
      </c>
      <c r="J190">
        <f t="shared" si="66"/>
        <v>4143.50725715382</v>
      </c>
      <c r="K190">
        <f t="shared" si="67"/>
        <v>0.016704211616356317</v>
      </c>
      <c r="L190">
        <f t="shared" si="68"/>
        <v>-0.11470721845113917</v>
      </c>
      <c r="M190">
        <f t="shared" si="69"/>
        <v>106.51074700594711</v>
      </c>
      <c r="N190">
        <f t="shared" si="70"/>
        <v>4143.392549935369</v>
      </c>
      <c r="O190">
        <f t="shared" si="71"/>
        <v>1.0166749792789542</v>
      </c>
      <c r="P190">
        <f t="shared" si="72"/>
        <v>106.50973888566789</v>
      </c>
      <c r="Q190">
        <f t="shared" si="73"/>
        <v>23.43792347683704</v>
      </c>
      <c r="R190">
        <f t="shared" si="74"/>
        <v>23.438439513036343</v>
      </c>
      <c r="S190">
        <f t="shared" si="75"/>
        <v>107.9032714654841</v>
      </c>
      <c r="T190">
        <f t="shared" si="76"/>
        <v>22.418216429966282</v>
      </c>
      <c r="U190">
        <f t="shared" si="77"/>
        <v>0.04303131331438171</v>
      </c>
      <c r="V190">
        <f t="shared" si="78"/>
        <v>-5.109673970473301</v>
      </c>
      <c r="W190">
        <f t="shared" si="79"/>
        <v>111.51185324012494</v>
      </c>
      <c r="X190" s="7">
        <f t="shared" si="80"/>
        <v>0.5035483847017176</v>
      </c>
      <c r="Y190" s="7">
        <f t="shared" si="81"/>
        <v>0.19379323681248165</v>
      </c>
      <c r="Z190" s="7">
        <f t="shared" si="82"/>
        <v>0.8133035325909534</v>
      </c>
      <c r="AA190">
        <f t="shared" si="83"/>
        <v>892.0948259209995</v>
      </c>
      <c r="AB190">
        <f t="shared" si="84"/>
        <v>714.8903260295267</v>
      </c>
      <c r="AC190">
        <f t="shared" si="85"/>
        <v>-1.2774184926183239</v>
      </c>
      <c r="AD190">
        <f t="shared" si="60"/>
        <v>17.615135396630244</v>
      </c>
      <c r="AE190">
        <f t="shared" si="86"/>
        <v>72.38486460336975</v>
      </c>
      <c r="AF190">
        <f t="shared" si="87"/>
        <v>0.00512362749069283</v>
      </c>
      <c r="AG190">
        <f t="shared" si="88"/>
        <v>72.38998823086044</v>
      </c>
      <c r="AH190">
        <f t="shared" si="61"/>
        <v>176.0951438532319</v>
      </c>
    </row>
    <row r="191" spans="4:34" ht="15">
      <c r="D191" s="1">
        <f t="shared" si="89"/>
        <v>40368</v>
      </c>
      <c r="E191" s="7">
        <f t="shared" si="62"/>
        <v>0.5</v>
      </c>
      <c r="F191" s="2">
        <f t="shared" si="63"/>
        <v>2455387.2916666665</v>
      </c>
      <c r="G191" s="3">
        <f t="shared" si="64"/>
        <v>0.10519621263974022</v>
      </c>
      <c r="I191">
        <f t="shared" si="65"/>
        <v>107.6111015863089</v>
      </c>
      <c r="J191">
        <f t="shared" si="66"/>
        <v>4144.49285743466</v>
      </c>
      <c r="K191">
        <f t="shared" si="67"/>
        <v>0.016704210464716256</v>
      </c>
      <c r="L191">
        <f t="shared" si="68"/>
        <v>-0.14688664195699885</v>
      </c>
      <c r="M191">
        <f t="shared" si="69"/>
        <v>107.46421494435191</v>
      </c>
      <c r="N191">
        <f t="shared" si="70"/>
        <v>4144.345970792703</v>
      </c>
      <c r="O191">
        <f t="shared" si="71"/>
        <v>1.0166555855815038</v>
      </c>
      <c r="P191">
        <f t="shared" si="72"/>
        <v>107.46320771259005</v>
      </c>
      <c r="Q191">
        <f t="shared" si="73"/>
        <v>23.437923120801873</v>
      </c>
      <c r="R191">
        <f t="shared" si="74"/>
        <v>23.438436839351926</v>
      </c>
      <c r="S191">
        <f t="shared" si="75"/>
        <v>108.92607690531912</v>
      </c>
      <c r="T191">
        <f t="shared" si="76"/>
        <v>22.2984108951475</v>
      </c>
      <c r="U191">
        <f t="shared" si="77"/>
        <v>0.04303130321773565</v>
      </c>
      <c r="V191">
        <f t="shared" si="78"/>
        <v>-5.258409191622697</v>
      </c>
      <c r="W191">
        <f t="shared" si="79"/>
        <v>111.38448489809014</v>
      </c>
      <c r="X191" s="7">
        <f t="shared" si="80"/>
        <v>0.5036516730497379</v>
      </c>
      <c r="Y191" s="7">
        <f t="shared" si="81"/>
        <v>0.19425032611059864</v>
      </c>
      <c r="Z191" s="7">
        <f t="shared" si="82"/>
        <v>0.8130530199888771</v>
      </c>
      <c r="AA191">
        <f t="shared" si="83"/>
        <v>891.0758791847211</v>
      </c>
      <c r="AB191">
        <f t="shared" si="84"/>
        <v>714.7415908083773</v>
      </c>
      <c r="AC191">
        <f t="shared" si="85"/>
        <v>-1.3146022979056795</v>
      </c>
      <c r="AD191">
        <f t="shared" si="60"/>
        <v>17.73670800033461</v>
      </c>
      <c r="AE191">
        <f t="shared" si="86"/>
        <v>72.2632919996654</v>
      </c>
      <c r="AF191">
        <f t="shared" si="87"/>
        <v>0.005161335525286131</v>
      </c>
      <c r="AG191">
        <f t="shared" si="88"/>
        <v>72.26845333519069</v>
      </c>
      <c r="AH191">
        <f t="shared" si="61"/>
        <v>176.00458639975182</v>
      </c>
    </row>
    <row r="192" spans="4:34" ht="15">
      <c r="D192" s="1">
        <f t="shared" si="89"/>
        <v>40369</v>
      </c>
      <c r="E192" s="7">
        <f t="shared" si="62"/>
        <v>0.5</v>
      </c>
      <c r="F192" s="2">
        <f t="shared" si="63"/>
        <v>2455388.2916666665</v>
      </c>
      <c r="G192" s="3">
        <f t="shared" si="64"/>
        <v>0.10522359114761154</v>
      </c>
      <c r="I192">
        <f t="shared" si="65"/>
        <v>108.59674894822001</v>
      </c>
      <c r="J192">
        <f t="shared" si="66"/>
        <v>4145.4784577155</v>
      </c>
      <c r="K192">
        <f t="shared" si="67"/>
        <v>0.016704209313076004</v>
      </c>
      <c r="L192">
        <f t="shared" si="68"/>
        <v>-0.1790252081296913</v>
      </c>
      <c r="M192">
        <f t="shared" si="69"/>
        <v>108.41772374009032</v>
      </c>
      <c r="N192">
        <f t="shared" si="70"/>
        <v>4145.29943250737</v>
      </c>
      <c r="O192">
        <f t="shared" si="71"/>
        <v>1.0166314234563496</v>
      </c>
      <c r="P192">
        <f t="shared" si="72"/>
        <v>108.41671739284591</v>
      </c>
      <c r="Q192">
        <f t="shared" si="73"/>
        <v>23.43792276476671</v>
      </c>
      <c r="R192">
        <f t="shared" si="74"/>
        <v>23.438434165228706</v>
      </c>
      <c r="S192">
        <f t="shared" si="75"/>
        <v>109.94712675105038</v>
      </c>
      <c r="T192">
        <f t="shared" si="76"/>
        <v>22.172201396172266</v>
      </c>
      <c r="U192">
        <f t="shared" si="77"/>
        <v>0.043031293119433815</v>
      </c>
      <c r="V192">
        <f t="shared" si="78"/>
        <v>-5.400138984320998</v>
      </c>
      <c r="W192">
        <f t="shared" si="79"/>
        <v>111.25066980885748</v>
      </c>
      <c r="X192" s="7">
        <f t="shared" si="80"/>
        <v>0.5037500965168896</v>
      </c>
      <c r="Y192" s="7">
        <f t="shared" si="81"/>
        <v>0.1947204581589522</v>
      </c>
      <c r="Z192" s="7">
        <f t="shared" si="82"/>
        <v>0.8127797348748271</v>
      </c>
      <c r="AA192">
        <f t="shared" si="83"/>
        <v>890.0053584708598</v>
      </c>
      <c r="AB192">
        <f t="shared" si="84"/>
        <v>714.599861015679</v>
      </c>
      <c r="AC192">
        <f t="shared" si="85"/>
        <v>-1.3500347460802402</v>
      </c>
      <c r="AD192">
        <f t="shared" si="60"/>
        <v>17.864613979690933</v>
      </c>
      <c r="AE192">
        <f t="shared" si="86"/>
        <v>72.13538602030907</v>
      </c>
      <c r="AF192">
        <f t="shared" si="87"/>
        <v>0.005201063052383519</v>
      </c>
      <c r="AG192">
        <f t="shared" si="88"/>
        <v>72.14058708336145</v>
      </c>
      <c r="AH192">
        <f t="shared" si="61"/>
        <v>175.92153692176646</v>
      </c>
    </row>
    <row r="193" spans="4:34" ht="15">
      <c r="D193" s="1">
        <f t="shared" si="89"/>
        <v>40370</v>
      </c>
      <c r="E193" s="7">
        <f t="shared" si="62"/>
        <v>0.5</v>
      </c>
      <c r="F193" s="2">
        <f t="shared" si="63"/>
        <v>2455389.2916666665</v>
      </c>
      <c r="G193" s="3">
        <f t="shared" si="64"/>
        <v>0.10525096965548286</v>
      </c>
      <c r="I193">
        <f t="shared" si="65"/>
        <v>109.58239631013157</v>
      </c>
      <c r="J193">
        <f t="shared" si="66"/>
        <v>4146.464057996339</v>
      </c>
      <c r="K193">
        <f t="shared" si="67"/>
        <v>0.01670420816143556</v>
      </c>
      <c r="L193">
        <f t="shared" si="68"/>
        <v>-0.2111139740231335</v>
      </c>
      <c r="M193">
        <f t="shared" si="69"/>
        <v>109.37128233610844</v>
      </c>
      <c r="N193">
        <f t="shared" si="70"/>
        <v>4146.252944022316</v>
      </c>
      <c r="O193">
        <f t="shared" si="71"/>
        <v>1.0166024993684795</v>
      </c>
      <c r="P193">
        <f t="shared" si="72"/>
        <v>109.3702768693808</v>
      </c>
      <c r="Q193">
        <f t="shared" si="73"/>
        <v>23.437922408731545</v>
      </c>
      <c r="R193">
        <f t="shared" si="74"/>
        <v>23.438431490668655</v>
      </c>
      <c r="S193">
        <f t="shared" si="75"/>
        <v>110.96635233417938</v>
      </c>
      <c r="T193">
        <f t="shared" si="76"/>
        <v>22.039637396371145</v>
      </c>
      <c r="U193">
        <f t="shared" si="77"/>
        <v>0.04303128301948367</v>
      </c>
      <c r="V193">
        <f t="shared" si="78"/>
        <v>-5.5345866913018495</v>
      </c>
      <c r="W193">
        <f t="shared" si="79"/>
        <v>111.11051265916785</v>
      </c>
      <c r="X193" s="7">
        <f t="shared" si="80"/>
        <v>0.5038434629800708</v>
      </c>
      <c r="Y193" s="7">
        <f t="shared" si="81"/>
        <v>0.19520315003793784</v>
      </c>
      <c r="Z193" s="7">
        <f t="shared" si="82"/>
        <v>0.8124837759222037</v>
      </c>
      <c r="AA193">
        <f t="shared" si="83"/>
        <v>888.8841012733428</v>
      </c>
      <c r="AB193">
        <f t="shared" si="84"/>
        <v>714.4654133086982</v>
      </c>
      <c r="AC193">
        <f t="shared" si="85"/>
        <v>-1.3836466728254493</v>
      </c>
      <c r="AD193">
        <f t="shared" si="60"/>
        <v>17.998792511798698</v>
      </c>
      <c r="AE193">
        <f t="shared" si="86"/>
        <v>72.0012074882013</v>
      </c>
      <c r="AF193">
        <f t="shared" si="87"/>
        <v>0.005242800082276753</v>
      </c>
      <c r="AG193">
        <f t="shared" si="88"/>
        <v>72.00645028828357</v>
      </c>
      <c r="AH193">
        <f t="shared" si="61"/>
        <v>175.84612272105915</v>
      </c>
    </row>
    <row r="194" spans="4:34" ht="15">
      <c r="D194" s="1">
        <f t="shared" si="89"/>
        <v>40371</v>
      </c>
      <c r="E194" s="7">
        <f t="shared" si="62"/>
        <v>0.5</v>
      </c>
      <c r="F194" s="2">
        <f t="shared" si="63"/>
        <v>2455390.2916666665</v>
      </c>
      <c r="G194" s="3">
        <f t="shared" si="64"/>
        <v>0.10527834816335419</v>
      </c>
      <c r="I194">
        <f t="shared" si="65"/>
        <v>110.56804367204359</v>
      </c>
      <c r="J194">
        <f t="shared" si="66"/>
        <v>4147.449658277178</v>
      </c>
      <c r="K194">
        <f t="shared" si="67"/>
        <v>0.01670420700979493</v>
      </c>
      <c r="L194">
        <f t="shared" si="68"/>
        <v>-0.24314400795344152</v>
      </c>
      <c r="M194">
        <f t="shared" si="69"/>
        <v>110.32489966409014</v>
      </c>
      <c r="N194">
        <f t="shared" si="70"/>
        <v>4147.2065142692245</v>
      </c>
      <c r="O194">
        <f t="shared" si="71"/>
        <v>1.016568821058133</v>
      </c>
      <c r="P194">
        <f t="shared" si="72"/>
        <v>110.32389507387786</v>
      </c>
      <c r="Q194">
        <f t="shared" si="73"/>
        <v>23.43792205269638</v>
      </c>
      <c r="R194">
        <f t="shared" si="74"/>
        <v>23.438428815673756</v>
      </c>
      <c r="S194">
        <f t="shared" si="75"/>
        <v>111.98368784227634</v>
      </c>
      <c r="T194">
        <f t="shared" si="76"/>
        <v>21.900770400919285</v>
      </c>
      <c r="U194">
        <f t="shared" si="77"/>
        <v>0.04303127291789268</v>
      </c>
      <c r="V194">
        <f t="shared" si="78"/>
        <v>-5.661486974947407</v>
      </c>
      <c r="W194">
        <f t="shared" si="79"/>
        <v>110.96412136104966</v>
      </c>
      <c r="X194" s="7">
        <f t="shared" si="80"/>
        <v>0.5039315881770468</v>
      </c>
      <c r="Y194" s="7">
        <f t="shared" si="81"/>
        <v>0.19569791772968662</v>
      </c>
      <c r="Z194" s="7">
        <f t="shared" si="82"/>
        <v>0.8121652586244069</v>
      </c>
      <c r="AA194">
        <f t="shared" si="83"/>
        <v>887.7129708883973</v>
      </c>
      <c r="AB194">
        <f t="shared" si="84"/>
        <v>714.3385130250526</v>
      </c>
      <c r="AC194">
        <f t="shared" si="85"/>
        <v>-1.4153717437368414</v>
      </c>
      <c r="AD194">
        <f aca="true" t="shared" si="90" ref="AD194:AD257">DEGREES(ACOS(SIN(RADIANS($B$2))*SIN(RADIANS(T194))+COS(RADIANS($B$2))*COS(RADIANS(T194))*COS(RADIANS(AC194))))</f>
        <v>18.139181353436502</v>
      </c>
      <c r="AE194">
        <f t="shared" si="86"/>
        <v>71.8608186465635</v>
      </c>
      <c r="AF194">
        <f t="shared" si="87"/>
        <v>0.005286536645160496</v>
      </c>
      <c r="AG194">
        <f t="shared" si="88"/>
        <v>71.86610518320866</v>
      </c>
      <c r="AH194">
        <f aca="true" t="shared" si="91" ref="AH194:AH257">IF(AC194&gt;0,MOD(DEGREES(ACOS(((SIN(RADIANS($B$2))*COS(RADIANS(AD194)))-SIN(RADIANS(T194)))/(COS(RADIANS($B$2))*SIN(RADIANS(AD194)))))+180,360),MOD(540-DEGREES(ACOS(((SIN(RADIANS($B$2))*COS(RADIANS(AD194)))-SIN(RADIANS(T194)))/(COS(RADIANS($B$2))*SIN(RADIANS(AD194))))),360))</f>
        <v>175.77844489958738</v>
      </c>
    </row>
    <row r="195" spans="4:34" ht="15">
      <c r="D195" s="1">
        <f t="shared" si="89"/>
        <v>40372</v>
      </c>
      <c r="E195" s="7">
        <f aca="true" t="shared" si="92" ref="E195:E258">$B$5</f>
        <v>0.5</v>
      </c>
      <c r="F195" s="2">
        <f aca="true" t="shared" si="93" ref="F195:F258">D195+2415018.5+E195-$B$4/24</f>
        <v>2455391.2916666665</v>
      </c>
      <c r="G195" s="3">
        <f aca="true" t="shared" si="94" ref="G195:G258">(F195-2451545)/36525</f>
        <v>0.10530572667122551</v>
      </c>
      <c r="I195">
        <f aca="true" t="shared" si="95" ref="I195:I258">MOD(280.46646+G195*(36000.76983+G195*0.0003032),360)</f>
        <v>111.55369103395651</v>
      </c>
      <c r="J195">
        <f aca="true" t="shared" si="96" ref="J195:J258">357.52911+G195*(35999.05029-0.0001537*G195)</f>
        <v>4148.435258558016</v>
      </c>
      <c r="K195">
        <f aca="true" t="shared" si="97" ref="K195:K258">0.016708634-G195*(0.000042037+0.0000001267*G195)</f>
        <v>0.01670420585815411</v>
      </c>
      <c r="L195">
        <f aca="true" t="shared" si="98" ref="L195:L258">SIN(RADIANS(J195))*(1.914602-G195*(0.004817+0.000014*G195))+SIN(RADIANS(2*J195))*(0.019993-0.000101*G195)+SIN(RADIANS(3*J195))*0.000289</f>
        <v>-0.2751063915247101</v>
      </c>
      <c r="M195">
        <f aca="true" t="shared" si="99" ref="M195:M258">I195+L195</f>
        <v>111.2785846424318</v>
      </c>
      <c r="N195">
        <f aca="true" t="shared" si="100" ref="N195:N258">J195+L195</f>
        <v>4148.160152166492</v>
      </c>
      <c r="O195">
        <f aca="true" t="shared" si="101" ref="O195:O258">(1.000001018*(1-K195*K195))/(1+K195*COS(RADIANS(N195)))</f>
        <v>1.0165303975393953</v>
      </c>
      <c r="P195">
        <f aca="true" t="shared" si="102" ref="P195:P258">M195-0.00569-0.00478*SIN(RADIANS(125.04-1934.136*G195))</f>
        <v>111.2775809247327</v>
      </c>
      <c r="Q195">
        <f aca="true" t="shared" si="103" ref="Q195:Q258">23+(26+((21.448-G195*(46.815+G195*(0.00059-G195*0.001813))))/60)/60</f>
        <v>23.437921696661213</v>
      </c>
      <c r="R195">
        <f aca="true" t="shared" si="104" ref="R195:R258">Q195+0.00256*COS(RADIANS(125.04-1934.136*G195))</f>
        <v>23.438426140245994</v>
      </c>
      <c r="S195">
        <f aca="true" t="shared" si="105" ref="S195:S258">DEGREES(ATAN2(COS(RADIANS(P195)),COS(RADIANS(R195))*SIN(RADIANS(P195))))</f>
        <v>112.99907040046574</v>
      </c>
      <c r="T195">
        <f aca="true" t="shared" si="106" ref="T195:T258">DEGREES(ASIN(SIN(RADIANS(R195))*SIN(RADIANS(P195))))</f>
        <v>21.75565389743177</v>
      </c>
      <c r="U195">
        <f aca="true" t="shared" si="107" ref="U195:U258">TAN(RADIANS(R195/2))*TAN(RADIANS(R195/2))</f>
        <v>0.043031262814668354</v>
      </c>
      <c r="V195">
        <f aca="true" t="shared" si="108" ref="V195:V258">4*DEGREES(U195*SIN(2*RADIANS(I195))-2*K195*SIN(RADIANS(J195))+4*K195*U195*SIN(RADIANS(J195))*COS(2*RADIANS(I195))-0.5*U195*U195*SIN(4*RADIANS(I195))-1.25*K195*K195*SIN(2*RADIANS(J195)))</f>
        <v>-5.780586174283072</v>
      </c>
      <c r="W195">
        <f aca="true" t="shared" si="109" ref="W195:W258">DEGREES(ACOS(COS(RADIANS(90.833))/(COS(RADIANS($B$2))*COS(RADIANS(T195)))-TAN(RADIANS($B$2))*TAN(RADIANS(T195))))</f>
        <v>110.81160677694876</v>
      </c>
      <c r="X195" s="7">
        <f aca="true" t="shared" si="110" ref="X195:X258">(720-4*$B$3-V195+$B$4*60)/1440</f>
        <v>0.5040142959543633</v>
      </c>
      <c r="Y195" s="7">
        <f aca="true" t="shared" si="111" ref="Y195:Y258">(X195*1440-W195*4)/1440</f>
        <v>0.1962042771295056</v>
      </c>
      <c r="Z195" s="7">
        <f aca="true" t="shared" si="112" ref="Z195:Z258">(X195*1440+W195*4)/1440</f>
        <v>0.811824314779221</v>
      </c>
      <c r="AA195">
        <f aca="true" t="shared" si="113" ref="AA195:AA258">8*W195</f>
        <v>886.4928542155901</v>
      </c>
      <c r="AB195">
        <f aca="true" t="shared" si="114" ref="AB195:AB258">MOD(E195*1440+V195+4*$B$3-60*$B$4,1440)</f>
        <v>714.219413825717</v>
      </c>
      <c r="AC195">
        <f aca="true" t="shared" si="115" ref="AC195:AC258">IF(AB195/4&lt;0,AB195/4+180,AB195/4-180)</f>
        <v>-1.4451465435707576</v>
      </c>
      <c r="AD195">
        <f t="shared" si="90"/>
        <v>18.28571698057889</v>
      </c>
      <c r="AE195">
        <f aca="true" t="shared" si="116" ref="AE195:AE258">90-AD195</f>
        <v>71.71428301942112</v>
      </c>
      <c r="AF195">
        <f aca="true" t="shared" si="117" ref="AF195:AF258">IF(AE195&gt;85,0,IF(AE195&gt;5,58.1/TAN(RADIANS(AE195))-0.07/POWER(TAN(RADIANS(AE195)),3)+0.000086/POWER(TAN(RADIANS(AE195)),5),IF(AE195&gt;-0.575,1735+AE195*(-518.2+AE195*(103.4+AE195*(-12.79+AE195*0.711))),-20.772/TAN(RADIANS(AE195)))))/3600</f>
        <v>0.0053322628359282484</v>
      </c>
      <c r="AG195">
        <f aca="true" t="shared" si="118" ref="AG195:AG258">AE195+AF195</f>
        <v>71.71961528225705</v>
      </c>
      <c r="AH195">
        <f t="shared" si="91"/>
        <v>175.71857895843254</v>
      </c>
    </row>
    <row r="196" spans="4:34" ht="15">
      <c r="D196" s="1">
        <f aca="true" t="shared" si="119" ref="D196:D259">D195+1</f>
        <v>40373</v>
      </c>
      <c r="E196" s="7">
        <f t="shared" si="92"/>
        <v>0.5</v>
      </c>
      <c r="F196" s="2">
        <f t="shared" si="93"/>
        <v>2455392.2916666665</v>
      </c>
      <c r="G196" s="3">
        <f t="shared" si="94"/>
        <v>0.10533310517909682</v>
      </c>
      <c r="I196">
        <f t="shared" si="95"/>
        <v>112.53933839586898</v>
      </c>
      <c r="J196">
        <f t="shared" si="96"/>
        <v>4149.420858838855</v>
      </c>
      <c r="K196">
        <f t="shared" si="97"/>
        <v>0.0167042047065131</v>
      </c>
      <c r="L196">
        <f t="shared" si="98"/>
        <v>-0.30699222165499346</v>
      </c>
      <c r="M196">
        <f t="shared" si="99"/>
        <v>112.23234617421399</v>
      </c>
      <c r="N196">
        <f t="shared" si="100"/>
        <v>4149.1138666172</v>
      </c>
      <c r="O196">
        <f t="shared" si="101"/>
        <v>1.0164872390985578</v>
      </c>
      <c r="P196">
        <f t="shared" si="102"/>
        <v>112.23134332502516</v>
      </c>
      <c r="Q196">
        <f t="shared" si="103"/>
        <v>23.437921340626048</v>
      </c>
      <c r="R196">
        <f t="shared" si="104"/>
        <v>23.43842346438735</v>
      </c>
      <c r="S196">
        <f t="shared" si="105"/>
        <v>114.01244014553876</v>
      </c>
      <c r="T196">
        <f t="shared" si="106"/>
        <v>21.604343295457138</v>
      </c>
      <c r="U196">
        <f t="shared" si="107"/>
        <v>0.043031252709818155</v>
      </c>
      <c r="V196">
        <f t="shared" si="108"/>
        <v>-5.891642634042811</v>
      </c>
      <c r="W196">
        <f t="shared" si="109"/>
        <v>110.65308244420889</v>
      </c>
      <c r="X196" s="7">
        <f t="shared" si="110"/>
        <v>0.5040914184958631</v>
      </c>
      <c r="Y196" s="7">
        <f t="shared" si="111"/>
        <v>0.19672174503972734</v>
      </c>
      <c r="Z196" s="7">
        <f t="shared" si="112"/>
        <v>0.811461091951999</v>
      </c>
      <c r="AA196">
        <f t="shared" si="113"/>
        <v>885.2246595536711</v>
      </c>
      <c r="AB196">
        <f t="shared" si="114"/>
        <v>714.1083573659572</v>
      </c>
      <c r="AC196">
        <f t="shared" si="115"/>
        <v>-1.472910658510699</v>
      </c>
      <c r="AD196">
        <f t="shared" si="90"/>
        <v>18.438334720706465</v>
      </c>
      <c r="AE196">
        <f t="shared" si="116"/>
        <v>71.56166527929354</v>
      </c>
      <c r="AF196">
        <f t="shared" si="117"/>
        <v>0.0053799688571603355</v>
      </c>
      <c r="AG196">
        <f t="shared" si="118"/>
        <v>71.56704524815069</v>
      </c>
      <c r="AH196">
        <f t="shared" si="91"/>
        <v>175.66657552179583</v>
      </c>
    </row>
    <row r="197" spans="4:34" ht="15">
      <c r="D197" s="1">
        <f t="shared" si="119"/>
        <v>40374</v>
      </c>
      <c r="E197" s="7">
        <f t="shared" si="92"/>
        <v>0.5</v>
      </c>
      <c r="F197" s="2">
        <f t="shared" si="93"/>
        <v>2455393.2916666665</v>
      </c>
      <c r="G197" s="3">
        <f t="shared" si="94"/>
        <v>0.10536048368696814</v>
      </c>
      <c r="I197">
        <f t="shared" si="95"/>
        <v>113.52498575778145</v>
      </c>
      <c r="J197">
        <f t="shared" si="96"/>
        <v>4150.406459119693</v>
      </c>
      <c r="K197">
        <f t="shared" si="97"/>
        <v>0.016704203554871896</v>
      </c>
      <c r="L197">
        <f t="shared" si="98"/>
        <v>-0.3387926126018758</v>
      </c>
      <c r="M197">
        <f t="shared" si="99"/>
        <v>113.18619314517957</v>
      </c>
      <c r="N197">
        <f t="shared" si="100"/>
        <v>4150.067666507091</v>
      </c>
      <c r="O197">
        <f t="shared" si="101"/>
        <v>1.0164393572922445</v>
      </c>
      <c r="P197">
        <f t="shared" si="102"/>
        <v>113.18519116049735</v>
      </c>
      <c r="Q197">
        <f t="shared" si="103"/>
        <v>23.437920984590882</v>
      </c>
      <c r="R197">
        <f t="shared" si="104"/>
        <v>23.438420788099798</v>
      </c>
      <c r="S197">
        <f t="shared" si="105"/>
        <v>115.02374029269022</v>
      </c>
      <c r="T197">
        <f t="shared" si="106"/>
        <v>21.446895865055197</v>
      </c>
      <c r="U197">
        <f t="shared" si="107"/>
        <v>0.04303124260334959</v>
      </c>
      <c r="V197">
        <f t="shared" si="108"/>
        <v>-5.994427005336464</v>
      </c>
      <c r="W197">
        <f t="shared" si="109"/>
        <v>110.48866430013547</v>
      </c>
      <c r="X197" s="7">
        <f t="shared" si="110"/>
        <v>0.5041627965314837</v>
      </c>
      <c r="Y197" s="7">
        <f t="shared" si="111"/>
        <v>0.19724984014221844</v>
      </c>
      <c r="Z197" s="7">
        <f t="shared" si="112"/>
        <v>0.8110757529207488</v>
      </c>
      <c r="AA197">
        <f t="shared" si="113"/>
        <v>883.9093144010837</v>
      </c>
      <c r="AB197">
        <f t="shared" si="114"/>
        <v>714.0055729946636</v>
      </c>
      <c r="AC197">
        <f t="shared" si="115"/>
        <v>-1.4986067513341084</v>
      </c>
      <c r="AD197">
        <f t="shared" si="90"/>
        <v>18.596968877333143</v>
      </c>
      <c r="AE197">
        <f t="shared" si="116"/>
        <v>71.40303112266686</v>
      </c>
      <c r="AF197">
        <f t="shared" si="117"/>
        <v>0.005429645060127367</v>
      </c>
      <c r="AG197">
        <f t="shared" si="118"/>
        <v>71.408460767727</v>
      </c>
      <c r="AH197">
        <f t="shared" si="91"/>
        <v>175.62246117114455</v>
      </c>
    </row>
    <row r="198" spans="4:34" ht="15">
      <c r="D198" s="1">
        <f t="shared" si="119"/>
        <v>40375</v>
      </c>
      <c r="E198" s="7">
        <f t="shared" si="92"/>
        <v>0.5</v>
      </c>
      <c r="F198" s="2">
        <f t="shared" si="93"/>
        <v>2455394.2916666665</v>
      </c>
      <c r="G198" s="3">
        <f t="shared" si="94"/>
        <v>0.10538786219483946</v>
      </c>
      <c r="I198">
        <f t="shared" si="95"/>
        <v>114.51063311969529</v>
      </c>
      <c r="J198">
        <f t="shared" si="96"/>
        <v>4151.392059400531</v>
      </c>
      <c r="K198">
        <f t="shared" si="97"/>
        <v>0.016704202403230506</v>
      </c>
      <c r="L198">
        <f t="shared" si="98"/>
        <v>-0.37049869798841933</v>
      </c>
      <c r="M198">
        <f t="shared" si="99"/>
        <v>114.14013442170686</v>
      </c>
      <c r="N198">
        <f t="shared" si="100"/>
        <v>4151.021560702543</v>
      </c>
      <c r="O198">
        <f t="shared" si="101"/>
        <v>1.016386764945305</v>
      </c>
      <c r="P198">
        <f t="shared" si="102"/>
        <v>114.13913329752684</v>
      </c>
      <c r="Q198">
        <f t="shared" si="103"/>
        <v>23.437920628555716</v>
      </c>
      <c r="R198">
        <f t="shared" si="104"/>
        <v>23.438418111385324</v>
      </c>
      <c r="S198">
        <f t="shared" si="105"/>
        <v>116.0329171948864</v>
      </c>
      <c r="T198">
        <f t="shared" si="106"/>
        <v>21.28337067464704</v>
      </c>
      <c r="U198">
        <f t="shared" si="107"/>
        <v>0.04303123249527011</v>
      </c>
      <c r="V198">
        <f t="shared" si="108"/>
        <v>-6.0887225175452615</v>
      </c>
      <c r="W198">
        <f t="shared" si="109"/>
        <v>110.31847040882549</v>
      </c>
      <c r="X198" s="7">
        <f t="shared" si="110"/>
        <v>0.5042282795260731</v>
      </c>
      <c r="Y198" s="7">
        <f t="shared" si="111"/>
        <v>0.19778808394600225</v>
      </c>
      <c r="Z198" s="7">
        <f t="shared" si="112"/>
        <v>0.8106684751061438</v>
      </c>
      <c r="AA198">
        <f t="shared" si="113"/>
        <v>882.5477632706039</v>
      </c>
      <c r="AB198">
        <f t="shared" si="114"/>
        <v>713.9112774824547</v>
      </c>
      <c r="AC198">
        <f t="shared" si="115"/>
        <v>-1.5221806293863267</v>
      </c>
      <c r="AD198">
        <f t="shared" si="90"/>
        <v>18.76155284630131</v>
      </c>
      <c r="AE198">
        <f t="shared" si="116"/>
        <v>71.23844715369869</v>
      </c>
      <c r="AF198">
        <f t="shared" si="117"/>
        <v>0.0054812819836678895</v>
      </c>
      <c r="AG198">
        <f t="shared" si="118"/>
        <v>71.24392843568235</v>
      </c>
      <c r="AH198">
        <f t="shared" si="91"/>
        <v>175.5862393745241</v>
      </c>
    </row>
    <row r="199" spans="4:34" ht="15">
      <c r="D199" s="1">
        <f t="shared" si="119"/>
        <v>40376</v>
      </c>
      <c r="E199" s="7">
        <f t="shared" si="92"/>
        <v>0.5</v>
      </c>
      <c r="F199" s="2">
        <f t="shared" si="93"/>
        <v>2455395.2916666665</v>
      </c>
      <c r="G199" s="3">
        <f t="shared" si="94"/>
        <v>0.10541524070271079</v>
      </c>
      <c r="I199">
        <f t="shared" si="95"/>
        <v>115.49628048160957</v>
      </c>
      <c r="J199">
        <f t="shared" si="96"/>
        <v>4152.377659681369</v>
      </c>
      <c r="K199">
        <f t="shared" si="97"/>
        <v>0.016704201251588925</v>
      </c>
      <c r="L199">
        <f t="shared" si="98"/>
        <v>-0.40210163282892475</v>
      </c>
      <c r="M199">
        <f t="shared" si="99"/>
        <v>115.09417884878064</v>
      </c>
      <c r="N199">
        <f t="shared" si="100"/>
        <v>4151.97555804854</v>
      </c>
      <c r="O199">
        <f t="shared" si="101"/>
        <v>1.0163294761484718</v>
      </c>
      <c r="P199">
        <f t="shared" si="102"/>
        <v>115.0931785810977</v>
      </c>
      <c r="Q199">
        <f t="shared" si="103"/>
        <v>23.43792027252055</v>
      </c>
      <c r="R199">
        <f t="shared" si="104"/>
        <v>23.438415434245915</v>
      </c>
      <c r="S199">
        <f t="shared" si="105"/>
        <v>117.03992039491682</v>
      </c>
      <c r="T199">
        <f t="shared" si="106"/>
        <v>21.113828528320724</v>
      </c>
      <c r="U199">
        <f t="shared" si="107"/>
        <v>0.043031222385587216</v>
      </c>
      <c r="V199">
        <f t="shared" si="108"/>
        <v>-6.174325221187797</v>
      </c>
      <c r="W199">
        <f t="shared" si="109"/>
        <v>110.14262069088151</v>
      </c>
      <c r="X199" s="7">
        <f t="shared" si="110"/>
        <v>0.504287725848047</v>
      </c>
      <c r="Y199" s="7">
        <f t="shared" si="111"/>
        <v>0.19833600170670948</v>
      </c>
      <c r="Z199" s="7">
        <f t="shared" si="112"/>
        <v>0.8102394499893846</v>
      </c>
      <c r="AA199">
        <f t="shared" si="113"/>
        <v>881.1409655270521</v>
      </c>
      <c r="AB199">
        <f t="shared" si="114"/>
        <v>713.8256747788122</v>
      </c>
      <c r="AC199">
        <f t="shared" si="115"/>
        <v>-1.5435813052969536</v>
      </c>
      <c r="AD199">
        <f t="shared" si="90"/>
        <v>18.932019223521788</v>
      </c>
      <c r="AE199">
        <f t="shared" si="116"/>
        <v>71.06798077647821</v>
      </c>
      <c r="AF199">
        <f t="shared" si="117"/>
        <v>0.005534870390833364</v>
      </c>
      <c r="AG199">
        <f t="shared" si="118"/>
        <v>71.07351564686904</v>
      </c>
      <c r="AH199">
        <f t="shared" si="91"/>
        <v>175.55789149624604</v>
      </c>
    </row>
    <row r="200" spans="4:34" ht="15">
      <c r="D200" s="1">
        <f t="shared" si="119"/>
        <v>40377</v>
      </c>
      <c r="E200" s="7">
        <f t="shared" si="92"/>
        <v>0.5</v>
      </c>
      <c r="F200" s="2">
        <f t="shared" si="93"/>
        <v>2455396.2916666665</v>
      </c>
      <c r="G200" s="3">
        <f t="shared" si="94"/>
        <v>0.10544261921058211</v>
      </c>
      <c r="I200">
        <f t="shared" si="95"/>
        <v>116.48192784352432</v>
      </c>
      <c r="J200">
        <f t="shared" si="96"/>
        <v>4153.363259962206</v>
      </c>
      <c r="K200">
        <f t="shared" si="97"/>
        <v>0.016704200099947154</v>
      </c>
      <c r="L200">
        <f t="shared" si="98"/>
        <v>-0.4335925955548065</v>
      </c>
      <c r="M200">
        <f t="shared" si="99"/>
        <v>116.0483352479695</v>
      </c>
      <c r="N200">
        <f t="shared" si="100"/>
        <v>4152.929667366651</v>
      </c>
      <c r="O200">
        <f t="shared" si="101"/>
        <v>1.0162675062557822</v>
      </c>
      <c r="P200">
        <f t="shared" si="102"/>
        <v>116.04733583277776</v>
      </c>
      <c r="Q200">
        <f t="shared" si="103"/>
        <v>23.437919916485384</v>
      </c>
      <c r="R200">
        <f t="shared" si="104"/>
        <v>23.43841275668355</v>
      </c>
      <c r="S200">
        <f t="shared" si="105"/>
        <v>118.04470267021586</v>
      </c>
      <c r="T200">
        <f t="shared" si="106"/>
        <v>20.93833190277188</v>
      </c>
      <c r="U200">
        <f t="shared" si="107"/>
        <v>0.04303121227430842</v>
      </c>
      <c r="V200">
        <f t="shared" si="108"/>
        <v>-6.251044201602716</v>
      </c>
      <c r="W200">
        <f t="shared" si="109"/>
        <v>109.96123665706186</v>
      </c>
      <c r="X200" s="7">
        <f t="shared" si="110"/>
        <v>0.5043410029177797</v>
      </c>
      <c r="Y200" s="7">
        <f t="shared" si="111"/>
        <v>0.19889312331483008</v>
      </c>
      <c r="Z200" s="7">
        <f t="shared" si="112"/>
        <v>0.8097888825207293</v>
      </c>
      <c r="AA200">
        <f t="shared" si="113"/>
        <v>879.6898932564949</v>
      </c>
      <c r="AB200">
        <f t="shared" si="114"/>
        <v>713.7489557983973</v>
      </c>
      <c r="AC200">
        <f t="shared" si="115"/>
        <v>-1.5627610504006668</v>
      </c>
      <c r="AD200">
        <f t="shared" si="90"/>
        <v>19.108299903953828</v>
      </c>
      <c r="AE200">
        <f t="shared" si="116"/>
        <v>70.89170009604618</v>
      </c>
      <c r="AF200">
        <f t="shared" si="117"/>
        <v>0.005590401303226513</v>
      </c>
      <c r="AG200">
        <f t="shared" si="118"/>
        <v>70.8972904973494</v>
      </c>
      <c r="AH200">
        <f t="shared" si="91"/>
        <v>175.5373778725566</v>
      </c>
    </row>
    <row r="201" spans="4:34" ht="15">
      <c r="D201" s="1">
        <f t="shared" si="119"/>
        <v>40378</v>
      </c>
      <c r="E201" s="7">
        <f t="shared" si="92"/>
        <v>0.5</v>
      </c>
      <c r="F201" s="2">
        <f t="shared" si="93"/>
        <v>2455397.2916666665</v>
      </c>
      <c r="G201" s="3">
        <f t="shared" si="94"/>
        <v>0.10546999771845343</v>
      </c>
      <c r="I201">
        <f t="shared" si="95"/>
        <v>117.46757520543952</v>
      </c>
      <c r="J201">
        <f t="shared" si="96"/>
        <v>4154.348860243043</v>
      </c>
      <c r="K201">
        <f t="shared" si="97"/>
        <v>0.01670419894830519</v>
      </c>
      <c r="L201">
        <f t="shared" si="98"/>
        <v>-0.46496279004025537</v>
      </c>
      <c r="M201">
        <f t="shared" si="99"/>
        <v>117.00261241539926</v>
      </c>
      <c r="N201">
        <f t="shared" si="100"/>
        <v>4153.883897453004</v>
      </c>
      <c r="O201">
        <f t="shared" si="101"/>
        <v>1.0162008718817652</v>
      </c>
      <c r="P201">
        <f t="shared" si="102"/>
        <v>117.00161384869213</v>
      </c>
      <c r="Q201">
        <f t="shared" si="103"/>
        <v>23.43791956045022</v>
      </c>
      <c r="R201">
        <f t="shared" si="104"/>
        <v>23.438410078700212</v>
      </c>
      <c r="S201">
        <f t="shared" si="105"/>
        <v>119.04722007055065</v>
      </c>
      <c r="T201">
        <f t="shared" si="106"/>
        <v>20.75694488405746</v>
      </c>
      <c r="U201">
        <f t="shared" si="107"/>
        <v>0.04303120216144118</v>
      </c>
      <c r="V201">
        <f t="shared" si="108"/>
        <v>-6.318701763399203</v>
      </c>
      <c r="W201">
        <f t="shared" si="109"/>
        <v>109.77444114684965</v>
      </c>
      <c r="X201" s="7">
        <f t="shared" si="110"/>
        <v>0.504387987335694</v>
      </c>
      <c r="Y201" s="7">
        <f t="shared" si="111"/>
        <v>0.19945898415000055</v>
      </c>
      <c r="Z201" s="7">
        <f t="shared" si="112"/>
        <v>0.8093169905213876</v>
      </c>
      <c r="AA201">
        <f t="shared" si="113"/>
        <v>878.1955291747972</v>
      </c>
      <c r="AB201">
        <f t="shared" si="114"/>
        <v>713.6812982366008</v>
      </c>
      <c r="AC201">
        <f t="shared" si="115"/>
        <v>-1.5796754408497975</v>
      </c>
      <c r="AD201">
        <f t="shared" si="90"/>
        <v>19.29032617172764</v>
      </c>
      <c r="AE201">
        <f t="shared" si="116"/>
        <v>70.70967382827236</v>
      </c>
      <c r="AF201">
        <f t="shared" si="117"/>
        <v>0.0056478660329884545</v>
      </c>
      <c r="AG201">
        <f t="shared" si="118"/>
        <v>70.71532169430535</v>
      </c>
      <c r="AH201">
        <f t="shared" si="91"/>
        <v>175.5246389394456</v>
      </c>
    </row>
    <row r="202" spans="4:34" ht="15">
      <c r="D202" s="1">
        <f t="shared" si="119"/>
        <v>40379</v>
      </c>
      <c r="E202" s="7">
        <f t="shared" si="92"/>
        <v>0.5</v>
      </c>
      <c r="F202" s="2">
        <f t="shared" si="93"/>
        <v>2455398.2916666665</v>
      </c>
      <c r="G202" s="3">
        <f t="shared" si="94"/>
        <v>0.10549737622632475</v>
      </c>
      <c r="I202">
        <f t="shared" si="95"/>
        <v>118.45322256735517</v>
      </c>
      <c r="J202">
        <f t="shared" si="96"/>
        <v>4155.334460523881</v>
      </c>
      <c r="K202">
        <f t="shared" si="97"/>
        <v>0.01670419779666304</v>
      </c>
      <c r="L202">
        <f t="shared" si="98"/>
        <v>-0.49620344762808066</v>
      </c>
      <c r="M202">
        <f t="shared" si="99"/>
        <v>117.9570191197271</v>
      </c>
      <c r="N202">
        <f t="shared" si="100"/>
        <v>4154.838257076252</v>
      </c>
      <c r="O202">
        <f t="shared" si="101"/>
        <v>1.016129590898389</v>
      </c>
      <c r="P202">
        <f t="shared" si="102"/>
        <v>117.95602139749727</v>
      </c>
      <c r="Q202">
        <f t="shared" si="103"/>
        <v>23.437919204415053</v>
      </c>
      <c r="R202">
        <f t="shared" si="104"/>
        <v>23.43840740029788</v>
      </c>
      <c r="S202">
        <f t="shared" si="105"/>
        <v>120.04743194870998</v>
      </c>
      <c r="T202">
        <f t="shared" si="106"/>
        <v>20.569733104334382</v>
      </c>
      <c r="U202">
        <f t="shared" si="107"/>
        <v>0.04303119204699299</v>
      </c>
      <c r="V202">
        <f t="shared" si="108"/>
        <v>-6.377133585732668</v>
      </c>
      <c r="W202">
        <f t="shared" si="109"/>
        <v>109.5823580728475</v>
      </c>
      <c r="X202" s="7">
        <f t="shared" si="110"/>
        <v>0.5044285649900921</v>
      </c>
      <c r="Y202" s="7">
        <f t="shared" si="111"/>
        <v>0.20003312589884914</v>
      </c>
      <c r="Z202" s="7">
        <f t="shared" si="112"/>
        <v>0.8088240040813353</v>
      </c>
      <c r="AA202">
        <f t="shared" si="113"/>
        <v>876.65886458278</v>
      </c>
      <c r="AB202">
        <f t="shared" si="114"/>
        <v>713.6228664142674</v>
      </c>
      <c r="AC202">
        <f t="shared" si="115"/>
        <v>-1.5942833964331555</v>
      </c>
      <c r="AD202">
        <f t="shared" si="90"/>
        <v>19.478028781413556</v>
      </c>
      <c r="AE202">
        <f t="shared" si="116"/>
        <v>70.52197121858644</v>
      </c>
      <c r="AF202">
        <f t="shared" si="117"/>
        <v>0.005707256212417862</v>
      </c>
      <c r="AG202">
        <f t="shared" si="118"/>
        <v>70.52767847479886</v>
      </c>
      <c r="AH202">
        <f t="shared" si="91"/>
        <v>175.51959639947665</v>
      </c>
    </row>
    <row r="203" spans="4:34" ht="15">
      <c r="D203" s="1">
        <f t="shared" si="119"/>
        <v>40380</v>
      </c>
      <c r="E203" s="7">
        <f t="shared" si="92"/>
        <v>0.5</v>
      </c>
      <c r="F203" s="2">
        <f t="shared" si="93"/>
        <v>2455399.2916666665</v>
      </c>
      <c r="G203" s="3">
        <f t="shared" si="94"/>
        <v>0.10552475473419606</v>
      </c>
      <c r="I203">
        <f t="shared" si="95"/>
        <v>119.43886992927082</v>
      </c>
      <c r="J203">
        <f t="shared" si="96"/>
        <v>4156.320060804717</v>
      </c>
      <c r="K203">
        <f t="shared" si="97"/>
        <v>0.0167041966450207</v>
      </c>
      <c r="L203">
        <f t="shared" si="98"/>
        <v>-0.5273058291551667</v>
      </c>
      <c r="M203">
        <f t="shared" si="99"/>
        <v>118.91156410011565</v>
      </c>
      <c r="N203">
        <f t="shared" si="100"/>
        <v>4155.792754975562</v>
      </c>
      <c r="O203">
        <f t="shared" si="101"/>
        <v>1.0160536824317723</v>
      </c>
      <c r="P203">
        <f t="shared" si="102"/>
        <v>118.91056721835508</v>
      </c>
      <c r="Q203">
        <f t="shared" si="103"/>
        <v>23.437918848379887</v>
      </c>
      <c r="R203">
        <f t="shared" si="104"/>
        <v>23.438404721478545</v>
      </c>
      <c r="S203">
        <f t="shared" si="105"/>
        <v>121.04530098434877</v>
      </c>
      <c r="T203">
        <f t="shared" si="106"/>
        <v>20.37676367874979</v>
      </c>
      <c r="U203">
        <f t="shared" si="107"/>
        <v>0.04303118193097135</v>
      </c>
      <c r="V203">
        <f t="shared" si="108"/>
        <v>-6.426188848569925</v>
      </c>
      <c r="W203">
        <f t="shared" si="109"/>
        <v>109.3851121718276</v>
      </c>
      <c r="X203" s="7">
        <f t="shared" si="110"/>
        <v>0.5044626311448401</v>
      </c>
      <c r="Y203" s="7">
        <f t="shared" si="111"/>
        <v>0.20061509733420793</v>
      </c>
      <c r="Z203" s="7">
        <f t="shared" si="112"/>
        <v>0.8083101649554724</v>
      </c>
      <c r="AA203">
        <f t="shared" si="113"/>
        <v>875.0808973746208</v>
      </c>
      <c r="AB203">
        <f t="shared" si="114"/>
        <v>713.57381115143</v>
      </c>
      <c r="AC203">
        <f t="shared" si="115"/>
        <v>-1.6065472121424875</v>
      </c>
      <c r="AD203">
        <f t="shared" si="90"/>
        <v>19.671338030533857</v>
      </c>
      <c r="AE203">
        <f t="shared" si="116"/>
        <v>70.32866196946614</v>
      </c>
      <c r="AF203">
        <f t="shared" si="117"/>
        <v>0.005768563821230965</v>
      </c>
      <c r="AG203">
        <f t="shared" si="118"/>
        <v>70.33443053328737</v>
      </c>
      <c r="AH203">
        <f t="shared" si="91"/>
        <v>175.52215441529313</v>
      </c>
    </row>
    <row r="204" spans="4:34" ht="15">
      <c r="D204" s="1">
        <f t="shared" si="119"/>
        <v>40381</v>
      </c>
      <c r="E204" s="7">
        <f t="shared" si="92"/>
        <v>0.5</v>
      </c>
      <c r="F204" s="2">
        <f t="shared" si="93"/>
        <v>2455400.2916666665</v>
      </c>
      <c r="G204" s="3">
        <f t="shared" si="94"/>
        <v>0.10555213324206739</v>
      </c>
      <c r="I204">
        <f t="shared" si="95"/>
        <v>120.42451729118739</v>
      </c>
      <c r="J204">
        <f t="shared" si="96"/>
        <v>4157.305661085554</v>
      </c>
      <c r="K204">
        <f t="shared" si="97"/>
        <v>0.01670419549337817</v>
      </c>
      <c r="L204">
        <f t="shared" si="98"/>
        <v>-0.5582612269781563</v>
      </c>
      <c r="M204">
        <f t="shared" si="99"/>
        <v>119.86625606420922</v>
      </c>
      <c r="N204">
        <f t="shared" si="100"/>
        <v>4156.747399858576</v>
      </c>
      <c r="O204">
        <f t="shared" si="101"/>
        <v>1.0159731668586558</v>
      </c>
      <c r="P204">
        <f t="shared" si="102"/>
        <v>119.86526001890915</v>
      </c>
      <c r="Q204">
        <f t="shared" si="103"/>
        <v>23.43791849234472</v>
      </c>
      <c r="R204">
        <f t="shared" si="104"/>
        <v>23.43840204224419</v>
      </c>
      <c r="S204">
        <f t="shared" si="105"/>
        <v>122.04079320116746</v>
      </c>
      <c r="T204">
        <f t="shared" si="106"/>
        <v>20.178105142643716</v>
      </c>
      <c r="U204">
        <f t="shared" si="107"/>
        <v>0.04303117181338375</v>
      </c>
      <c r="V204">
        <f t="shared" si="108"/>
        <v>-6.465730330206769</v>
      </c>
      <c r="W204">
        <f t="shared" si="109"/>
        <v>109.18282876318749</v>
      </c>
      <c r="X204" s="7">
        <f t="shared" si="110"/>
        <v>0.504490090507088</v>
      </c>
      <c r="Y204" s="7">
        <f t="shared" si="111"/>
        <v>0.20120445505378942</v>
      </c>
      <c r="Z204" s="7">
        <f t="shared" si="112"/>
        <v>0.8077757259603866</v>
      </c>
      <c r="AA204">
        <f t="shared" si="113"/>
        <v>873.4626301054999</v>
      </c>
      <c r="AB204">
        <f t="shared" si="114"/>
        <v>713.5342696697933</v>
      </c>
      <c r="AC204">
        <f t="shared" si="115"/>
        <v>-1.6164325825516812</v>
      </c>
      <c r="AD204">
        <f t="shared" si="90"/>
        <v>19.87018382349199</v>
      </c>
      <c r="AE204">
        <f t="shared" si="116"/>
        <v>70.12981617650802</v>
      </c>
      <c r="AF204">
        <f t="shared" si="117"/>
        <v>0.005831781211492414</v>
      </c>
      <c r="AG204">
        <f t="shared" si="118"/>
        <v>70.13564795771951</v>
      </c>
      <c r="AH204">
        <f t="shared" si="91"/>
        <v>175.53220081844927</v>
      </c>
    </row>
    <row r="205" spans="4:34" ht="15">
      <c r="D205" s="1">
        <f t="shared" si="119"/>
        <v>40382</v>
      </c>
      <c r="E205" s="7">
        <f t="shared" si="92"/>
        <v>0.5</v>
      </c>
      <c r="F205" s="2">
        <f t="shared" si="93"/>
        <v>2455401.2916666665</v>
      </c>
      <c r="G205" s="3">
        <f t="shared" si="94"/>
        <v>0.10557951174993871</v>
      </c>
      <c r="I205">
        <f t="shared" si="95"/>
        <v>121.4101646531044</v>
      </c>
      <c r="J205">
        <f t="shared" si="96"/>
        <v>4158.291261366391</v>
      </c>
      <c r="K205">
        <f t="shared" si="97"/>
        <v>0.016704194341735448</v>
      </c>
      <c r="L205">
        <f t="shared" si="98"/>
        <v>-0.589060966998862</v>
      </c>
      <c r="M205">
        <f t="shared" si="99"/>
        <v>120.82110368610554</v>
      </c>
      <c r="N205">
        <f t="shared" si="100"/>
        <v>4157.7022003993925</v>
      </c>
      <c r="O205">
        <f t="shared" si="101"/>
        <v>1.0158880658026326</v>
      </c>
      <c r="P205">
        <f t="shared" si="102"/>
        <v>120.8201084732565</v>
      </c>
      <c r="Q205">
        <f t="shared" si="103"/>
        <v>23.437918136309555</v>
      </c>
      <c r="R205">
        <f t="shared" si="104"/>
        <v>23.438399362596794</v>
      </c>
      <c r="S205">
        <f t="shared" si="105"/>
        <v>123.03387797761614</v>
      </c>
      <c r="T205">
        <f t="shared" si="106"/>
        <v>19.973827389220258</v>
      </c>
      <c r="U205">
        <f t="shared" si="107"/>
        <v>0.043031161694237686</v>
      </c>
      <c r="V205">
        <f t="shared" si="108"/>
        <v>-6.49563447640445</v>
      </c>
      <c r="W205">
        <f t="shared" si="109"/>
        <v>108.9756335154844</v>
      </c>
      <c r="X205" s="7">
        <f t="shared" si="110"/>
        <v>0.5045108572752808</v>
      </c>
      <c r="Y205" s="7">
        <f t="shared" si="111"/>
        <v>0.201800764176713</v>
      </c>
      <c r="Z205" s="7">
        <f t="shared" si="112"/>
        <v>0.8072209503738486</v>
      </c>
      <c r="AA205">
        <f t="shared" si="113"/>
        <v>871.8050681238752</v>
      </c>
      <c r="AB205">
        <f t="shared" si="114"/>
        <v>713.5043655235955</v>
      </c>
      <c r="AC205">
        <f t="shared" si="115"/>
        <v>-1.6239086191011154</v>
      </c>
      <c r="AD205">
        <f t="shared" si="90"/>
        <v>20.0744957271658</v>
      </c>
      <c r="AE205">
        <f t="shared" si="116"/>
        <v>69.9255042728342</v>
      </c>
      <c r="AF205">
        <f t="shared" si="117"/>
        <v>0.0058969011302668906</v>
      </c>
      <c r="AG205">
        <f t="shared" si="118"/>
        <v>69.93140117396447</v>
      </c>
      <c r="AH205">
        <f t="shared" si="91"/>
        <v>175.549608323038</v>
      </c>
    </row>
    <row r="206" spans="4:34" ht="15">
      <c r="D206" s="1">
        <f t="shared" si="119"/>
        <v>40383</v>
      </c>
      <c r="E206" s="7">
        <f t="shared" si="92"/>
        <v>0.5</v>
      </c>
      <c r="F206" s="2">
        <f t="shared" si="93"/>
        <v>2455402.2916666665</v>
      </c>
      <c r="G206" s="3">
        <f t="shared" si="94"/>
        <v>0.10560689025781003</v>
      </c>
      <c r="I206">
        <f t="shared" si="95"/>
        <v>122.39581201502187</v>
      </c>
      <c r="J206">
        <f t="shared" si="96"/>
        <v>4159.276861647227</v>
      </c>
      <c r="K206">
        <f t="shared" si="97"/>
        <v>0.016704193190092538</v>
      </c>
      <c r="L206">
        <f t="shared" si="98"/>
        <v>-0.6196964106892145</v>
      </c>
      <c r="M206">
        <f t="shared" si="99"/>
        <v>121.77611560433266</v>
      </c>
      <c r="N206">
        <f t="shared" si="100"/>
        <v>4158.657165236537</v>
      </c>
      <c r="O206">
        <f t="shared" si="101"/>
        <v>1.0157984021301416</v>
      </c>
      <c r="P206">
        <f t="shared" si="102"/>
        <v>121.77512121992446</v>
      </c>
      <c r="Q206">
        <f t="shared" si="103"/>
        <v>23.43791778027439</v>
      </c>
      <c r="R206">
        <f t="shared" si="104"/>
        <v>23.438396682538347</v>
      </c>
      <c r="S206">
        <f t="shared" si="105"/>
        <v>124.02452805134745</v>
      </c>
      <c r="T206">
        <f t="shared" si="106"/>
        <v>19.764001607833432</v>
      </c>
      <c r="U206">
        <f t="shared" si="107"/>
        <v>0.043031151573540656</v>
      </c>
      <c r="V206">
        <f t="shared" si="108"/>
        <v>-6.515791441610713</v>
      </c>
      <c r="W206">
        <f t="shared" si="109"/>
        <v>108.76365222163749</v>
      </c>
      <c r="X206" s="7">
        <f t="shared" si="110"/>
        <v>0.5045248551677852</v>
      </c>
      <c r="Y206" s="7">
        <f t="shared" si="111"/>
        <v>0.20240359899657</v>
      </c>
      <c r="Z206" s="7">
        <f t="shared" si="112"/>
        <v>0.8066461113390005</v>
      </c>
      <c r="AA206">
        <f t="shared" si="113"/>
        <v>870.1092177730999</v>
      </c>
      <c r="AB206">
        <f t="shared" si="114"/>
        <v>713.4842085583892</v>
      </c>
      <c r="AC206">
        <f t="shared" si="115"/>
        <v>-1.6289478604026897</v>
      </c>
      <c r="AD206">
        <f t="shared" si="90"/>
        <v>20.284203018471707</v>
      </c>
      <c r="AE206">
        <f t="shared" si="116"/>
        <v>69.71579698152829</v>
      </c>
      <c r="AF206">
        <f t="shared" si="117"/>
        <v>0.0059639167400578185</v>
      </c>
      <c r="AG206">
        <f t="shared" si="118"/>
        <v>69.72176089826834</v>
      </c>
      <c r="AH206">
        <f t="shared" si="91"/>
        <v>175.57423573471738</v>
      </c>
    </row>
    <row r="207" spans="4:34" ht="15">
      <c r="D207" s="1">
        <f t="shared" si="119"/>
        <v>40384</v>
      </c>
      <c r="E207" s="7">
        <f t="shared" si="92"/>
        <v>0.5</v>
      </c>
      <c r="F207" s="2">
        <f t="shared" si="93"/>
        <v>2455403.2916666665</v>
      </c>
      <c r="G207" s="3">
        <f t="shared" si="94"/>
        <v>0.10563426876568136</v>
      </c>
      <c r="I207">
        <f t="shared" si="95"/>
        <v>123.38145937693935</v>
      </c>
      <c r="J207">
        <f t="shared" si="96"/>
        <v>4160.262461928063</v>
      </c>
      <c r="K207">
        <f t="shared" si="97"/>
        <v>0.016704192038449438</v>
      </c>
      <c r="L207">
        <f t="shared" si="98"/>
        <v>-0.6501589571165675</v>
      </c>
      <c r="M207">
        <f t="shared" si="99"/>
        <v>122.73130041982277</v>
      </c>
      <c r="N207">
        <f t="shared" si="100"/>
        <v>4159.612302970947</v>
      </c>
      <c r="O207">
        <f t="shared" si="101"/>
        <v>1.0157041999462124</v>
      </c>
      <c r="P207">
        <f t="shared" si="102"/>
        <v>122.73030685984453</v>
      </c>
      <c r="Q207">
        <f t="shared" si="103"/>
        <v>23.437917424239224</v>
      </c>
      <c r="R207">
        <f t="shared" si="104"/>
        <v>23.43839400207083</v>
      </c>
      <c r="S207">
        <f t="shared" si="105"/>
        <v>125.01271951764087</v>
      </c>
      <c r="T207">
        <f t="shared" si="106"/>
        <v>19.54870022302998</v>
      </c>
      <c r="U207">
        <f t="shared" si="107"/>
        <v>0.04303114145130014</v>
      </c>
      <c r="V207">
        <f t="shared" si="108"/>
        <v>-6.526105102819162</v>
      </c>
      <c r="W207">
        <f t="shared" si="109"/>
        <v>108.5470105833119</v>
      </c>
      <c r="X207" s="7">
        <f t="shared" si="110"/>
        <v>0.5045320174325133</v>
      </c>
      <c r="Y207" s="7">
        <f t="shared" si="111"/>
        <v>0.20301254358998028</v>
      </c>
      <c r="Z207" s="7">
        <f t="shared" si="112"/>
        <v>0.8060514912750465</v>
      </c>
      <c r="AA207">
        <f t="shared" si="113"/>
        <v>868.3760846664952</v>
      </c>
      <c r="AB207">
        <f t="shared" si="114"/>
        <v>713.4738948971808</v>
      </c>
      <c r="AC207">
        <f t="shared" si="115"/>
        <v>-1.6315262757048004</v>
      </c>
      <c r="AD207">
        <f t="shared" si="90"/>
        <v>20.499234724256</v>
      </c>
      <c r="AE207">
        <f t="shared" si="116"/>
        <v>69.500765275744</v>
      </c>
      <c r="AF207">
        <f t="shared" si="117"/>
        <v>0.0060328216371127305</v>
      </c>
      <c r="AG207">
        <f t="shared" si="118"/>
        <v>69.50679809738111</v>
      </c>
      <c r="AH207">
        <f t="shared" si="91"/>
        <v>175.605929146653</v>
      </c>
    </row>
    <row r="208" spans="4:34" ht="15">
      <c r="D208" s="1">
        <f t="shared" si="119"/>
        <v>40385</v>
      </c>
      <c r="E208" s="7">
        <f t="shared" si="92"/>
        <v>0.5</v>
      </c>
      <c r="F208" s="2">
        <f t="shared" si="93"/>
        <v>2455404.2916666665</v>
      </c>
      <c r="G208" s="3">
        <f t="shared" si="94"/>
        <v>0.10566164727355268</v>
      </c>
      <c r="I208">
        <f t="shared" si="95"/>
        <v>124.36710673885773</v>
      </c>
      <c r="J208">
        <f t="shared" si="96"/>
        <v>4161.248062208899</v>
      </c>
      <c r="K208">
        <f t="shared" si="97"/>
        <v>0.016704190886806147</v>
      </c>
      <c r="L208">
        <f t="shared" si="98"/>
        <v>-0.6804400449681821</v>
      </c>
      <c r="M208">
        <f t="shared" si="99"/>
        <v>123.68666669388955</v>
      </c>
      <c r="N208">
        <f t="shared" si="100"/>
        <v>4160.5676221639305</v>
      </c>
      <c r="O208">
        <f t="shared" si="101"/>
        <v>1.0156054845899731</v>
      </c>
      <c r="P208">
        <f t="shared" si="102"/>
        <v>123.68567395432966</v>
      </c>
      <c r="Q208">
        <f t="shared" si="103"/>
        <v>23.437917068204058</v>
      </c>
      <c r="R208">
        <f t="shared" si="104"/>
        <v>23.43839132119623</v>
      </c>
      <c r="S208">
        <f t="shared" si="105"/>
        <v>125.99843182204917</v>
      </c>
      <c r="T208">
        <f t="shared" si="106"/>
        <v>19.327996834481343</v>
      </c>
      <c r="U208">
        <f t="shared" si="107"/>
        <v>0.04303113132752366</v>
      </c>
      <c r="V208">
        <f t="shared" si="108"/>
        <v>-6.5264930467222095</v>
      </c>
      <c r="W208">
        <f t="shared" si="109"/>
        <v>108.32583400491848</v>
      </c>
      <c r="X208" s="7">
        <f t="shared" si="110"/>
        <v>0.5045322868380016</v>
      </c>
      <c r="Y208" s="7">
        <f t="shared" si="111"/>
        <v>0.20362719237989463</v>
      </c>
      <c r="Z208" s="7">
        <f t="shared" si="112"/>
        <v>0.8054373812961084</v>
      </c>
      <c r="AA208">
        <f t="shared" si="113"/>
        <v>866.6066720393478</v>
      </c>
      <c r="AB208">
        <f t="shared" si="114"/>
        <v>713.4735069532778</v>
      </c>
      <c r="AC208">
        <f t="shared" si="115"/>
        <v>-1.631623261680545</v>
      </c>
      <c r="AD208">
        <f t="shared" si="90"/>
        <v>20.719519653912148</v>
      </c>
      <c r="AE208">
        <f t="shared" si="116"/>
        <v>69.28048034608786</v>
      </c>
      <c r="AF208">
        <f t="shared" si="117"/>
        <v>0.006103609867686559</v>
      </c>
      <c r="AG208">
        <f t="shared" si="118"/>
        <v>69.28658395595555</v>
      </c>
      <c r="AH208">
        <f t="shared" si="91"/>
        <v>175.6445231149071</v>
      </c>
    </row>
    <row r="209" spans="4:34" ht="15">
      <c r="D209" s="1">
        <f t="shared" si="119"/>
        <v>40386</v>
      </c>
      <c r="E209" s="7">
        <f t="shared" si="92"/>
        <v>0.5</v>
      </c>
      <c r="F209" s="2">
        <f t="shared" si="93"/>
        <v>2455405.2916666665</v>
      </c>
      <c r="G209" s="3">
        <f t="shared" si="94"/>
        <v>0.105689025781424</v>
      </c>
      <c r="I209">
        <f t="shared" si="95"/>
        <v>125.35275410077656</v>
      </c>
      <c r="J209">
        <f t="shared" si="96"/>
        <v>4162.233662489734</v>
      </c>
      <c r="K209">
        <f t="shared" si="97"/>
        <v>0.016704189735162665</v>
      </c>
      <c r="L209">
        <f t="shared" si="98"/>
        <v>-0.710531154575598</v>
      </c>
      <c r="M209">
        <f t="shared" si="99"/>
        <v>124.64222294620097</v>
      </c>
      <c r="N209">
        <f t="shared" si="100"/>
        <v>4161.523131335159</v>
      </c>
      <c r="O209">
        <f t="shared" si="101"/>
        <v>1.0155022826299085</v>
      </c>
      <c r="P209">
        <f t="shared" si="102"/>
        <v>124.64123102304715</v>
      </c>
      <c r="Q209">
        <f t="shared" si="103"/>
        <v>23.43791671216889</v>
      </c>
      <c r="R209">
        <f t="shared" si="104"/>
        <v>23.438388639916536</v>
      </c>
      <c r="S209">
        <f t="shared" si="105"/>
        <v>126.98164774751471</v>
      </c>
      <c r="T209">
        <f t="shared" si="106"/>
        <v>19.10196615793211</v>
      </c>
      <c r="U209">
        <f t="shared" si="107"/>
        <v>0.0430311212022187</v>
      </c>
      <c r="V209">
        <f t="shared" si="108"/>
        <v>-6.516886530890701</v>
      </c>
      <c r="W209">
        <f t="shared" si="109"/>
        <v>108.10024739759018</v>
      </c>
      <c r="X209" s="7">
        <f t="shared" si="110"/>
        <v>0.5045256156464518</v>
      </c>
      <c r="Y209" s="7">
        <f t="shared" si="111"/>
        <v>0.20424715065314575</v>
      </c>
      <c r="Z209" s="7">
        <f t="shared" si="112"/>
        <v>0.8048040806397578</v>
      </c>
      <c r="AA209">
        <f t="shared" si="113"/>
        <v>864.8019791807214</v>
      </c>
      <c r="AB209">
        <f t="shared" si="114"/>
        <v>713.4831134691093</v>
      </c>
      <c r="AC209">
        <f t="shared" si="115"/>
        <v>-1.6292216327226754</v>
      </c>
      <c r="AD209">
        <f t="shared" si="90"/>
        <v>20.94498642515195</v>
      </c>
      <c r="AE209">
        <f t="shared" si="116"/>
        <v>69.05501357484805</v>
      </c>
      <c r="AF209">
        <f t="shared" si="117"/>
        <v>0.006176275942361617</v>
      </c>
      <c r="AG209">
        <f t="shared" si="118"/>
        <v>69.06118985079041</v>
      </c>
      <c r="AH209">
        <f t="shared" si="91"/>
        <v>175.6898418067982</v>
      </c>
    </row>
    <row r="210" spans="4:34" ht="15">
      <c r="D210" s="1">
        <f t="shared" si="119"/>
        <v>40387</v>
      </c>
      <c r="E210" s="7">
        <f t="shared" si="92"/>
        <v>0.5</v>
      </c>
      <c r="F210" s="2">
        <f t="shared" si="93"/>
        <v>2455406.2916666665</v>
      </c>
      <c r="G210" s="3">
        <f t="shared" si="94"/>
        <v>0.10571640428929532</v>
      </c>
      <c r="I210">
        <f t="shared" si="95"/>
        <v>126.33840146269586</v>
      </c>
      <c r="J210">
        <f t="shared" si="96"/>
        <v>4163.21926277057</v>
      </c>
      <c r="K210">
        <f t="shared" si="97"/>
        <v>0.016704188583518995</v>
      </c>
      <c r="L210">
        <f t="shared" si="98"/>
        <v>-0.7404238099386676</v>
      </c>
      <c r="M210">
        <f t="shared" si="99"/>
        <v>125.5979776527572</v>
      </c>
      <c r="N210">
        <f t="shared" si="100"/>
        <v>4162.478838960631</v>
      </c>
      <c r="O210">
        <f t="shared" si="101"/>
        <v>1.0153946218588763</v>
      </c>
      <c r="P210">
        <f t="shared" si="102"/>
        <v>125.59698654199644</v>
      </c>
      <c r="Q210">
        <f t="shared" si="103"/>
        <v>23.437916356133723</v>
      </c>
      <c r="R210">
        <f t="shared" si="104"/>
        <v>23.43838595823373</v>
      </c>
      <c r="S210">
        <f t="shared" si="105"/>
        <v>127.96235339623115</v>
      </c>
      <c r="T210">
        <f t="shared" si="106"/>
        <v>18.870683967280428</v>
      </c>
      <c r="U210">
        <f t="shared" si="107"/>
        <v>0.04303111107539277</v>
      </c>
      <c r="V210">
        <f t="shared" si="108"/>
        <v>-6.497230419802695</v>
      </c>
      <c r="W210">
        <f t="shared" si="109"/>
        <v>107.87037499341912</v>
      </c>
      <c r="X210" s="7">
        <f t="shared" si="110"/>
        <v>0.5045119655693074</v>
      </c>
      <c r="Y210" s="7">
        <f t="shared" si="111"/>
        <v>0.20487203503203208</v>
      </c>
      <c r="Z210" s="7">
        <f t="shared" si="112"/>
        <v>0.8041518961065827</v>
      </c>
      <c r="AA210">
        <f t="shared" si="113"/>
        <v>862.962999947353</v>
      </c>
      <c r="AB210">
        <f t="shared" si="114"/>
        <v>713.5027695801973</v>
      </c>
      <c r="AC210">
        <f t="shared" si="115"/>
        <v>-1.6243076049506726</v>
      </c>
      <c r="AD210">
        <f t="shared" si="90"/>
        <v>21.17556348338563</v>
      </c>
      <c r="AE210">
        <f t="shared" si="116"/>
        <v>68.82443651661437</v>
      </c>
      <c r="AF210">
        <f t="shared" si="117"/>
        <v>0.006250814848530515</v>
      </c>
      <c r="AG210">
        <f t="shared" si="118"/>
        <v>68.8306873314629</v>
      </c>
      <c r="AH210">
        <f t="shared" si="91"/>
        <v>175.74170011667707</v>
      </c>
    </row>
    <row r="211" spans="4:34" ht="15">
      <c r="D211" s="1">
        <f t="shared" si="119"/>
        <v>40388</v>
      </c>
      <c r="E211" s="7">
        <f t="shared" si="92"/>
        <v>0.5</v>
      </c>
      <c r="F211" s="2">
        <f t="shared" si="93"/>
        <v>2455407.2916666665</v>
      </c>
      <c r="G211" s="3">
        <f t="shared" si="94"/>
        <v>0.10574378279716663</v>
      </c>
      <c r="I211">
        <f t="shared" si="95"/>
        <v>127.32404882461515</v>
      </c>
      <c r="J211">
        <f t="shared" si="96"/>
        <v>4164.204863051405</v>
      </c>
      <c r="K211">
        <f t="shared" si="97"/>
        <v>0.016704187431875135</v>
      </c>
      <c r="L211">
        <f t="shared" si="98"/>
        <v>-0.7701095807488028</v>
      </c>
      <c r="M211">
        <f t="shared" si="99"/>
        <v>126.55393924386634</v>
      </c>
      <c r="N211">
        <f t="shared" si="100"/>
        <v>4163.434753470656</v>
      </c>
      <c r="O211">
        <f t="shared" si="101"/>
        <v>1.0152825312888731</v>
      </c>
      <c r="P211">
        <f t="shared" si="102"/>
        <v>126.55294894148497</v>
      </c>
      <c r="Q211">
        <f t="shared" si="103"/>
        <v>23.437916000098557</v>
      </c>
      <c r="R211">
        <f t="shared" si="104"/>
        <v>23.438383276149803</v>
      </c>
      <c r="S211">
        <f t="shared" si="105"/>
        <v>128.9405381665174</v>
      </c>
      <c r="T211">
        <f t="shared" si="106"/>
        <v>18.634227037901585</v>
      </c>
      <c r="U211">
        <f t="shared" si="107"/>
        <v>0.04303110094705337</v>
      </c>
      <c r="V211">
        <f t="shared" si="108"/>
        <v>-6.4674830966209225</v>
      </c>
      <c r="W211">
        <f t="shared" si="109"/>
        <v>107.63634017017293</v>
      </c>
      <c r="X211" s="7">
        <f t="shared" si="110"/>
        <v>0.5044913077059868</v>
      </c>
      <c r="Y211" s="7">
        <f t="shared" si="111"/>
        <v>0.20550147389995088</v>
      </c>
      <c r="Z211" s="7">
        <f t="shared" si="112"/>
        <v>0.8034811415120228</v>
      </c>
      <c r="AA211">
        <f t="shared" si="113"/>
        <v>861.0907213613834</v>
      </c>
      <c r="AB211">
        <f t="shared" si="114"/>
        <v>713.5325169033791</v>
      </c>
      <c r="AC211">
        <f t="shared" si="115"/>
        <v>-1.6168707741552168</v>
      </c>
      <c r="AD211">
        <f t="shared" si="90"/>
        <v>21.41117911517866</v>
      </c>
      <c r="AE211">
        <f t="shared" si="116"/>
        <v>68.58882088482135</v>
      </c>
      <c r="AF211">
        <f t="shared" si="117"/>
        <v>0.006327222061151181</v>
      </c>
      <c r="AG211">
        <f t="shared" si="118"/>
        <v>68.59514810688249</v>
      </c>
      <c r="AH211">
        <f t="shared" si="91"/>
        <v>175.79990474443673</v>
      </c>
    </row>
    <row r="212" spans="4:34" ht="15">
      <c r="D212" s="1">
        <f t="shared" si="119"/>
        <v>40389</v>
      </c>
      <c r="E212" s="7">
        <f t="shared" si="92"/>
        <v>0.5</v>
      </c>
      <c r="F212" s="2">
        <f t="shared" si="93"/>
        <v>2455408.2916666665</v>
      </c>
      <c r="G212" s="3">
        <f t="shared" si="94"/>
        <v>0.10577116130503796</v>
      </c>
      <c r="I212">
        <f t="shared" si="95"/>
        <v>128.30969618653535</v>
      </c>
      <c r="J212">
        <f t="shared" si="96"/>
        <v>4165.190463332238</v>
      </c>
      <c r="K212">
        <f t="shared" si="97"/>
        <v>0.016704186280231084</v>
      </c>
      <c r="L212">
        <f t="shared" si="98"/>
        <v>-0.7995800844120984</v>
      </c>
      <c r="M212">
        <f t="shared" si="99"/>
        <v>127.51011610212325</v>
      </c>
      <c r="N212">
        <f t="shared" si="100"/>
        <v>4164.390883247826</v>
      </c>
      <c r="O212">
        <f t="shared" si="101"/>
        <v>1.0151660411455543</v>
      </c>
      <c r="P212">
        <f t="shared" si="102"/>
        <v>127.50912660410688</v>
      </c>
      <c r="Q212">
        <f t="shared" si="103"/>
        <v>23.43791564406339</v>
      </c>
      <c r="R212">
        <f t="shared" si="104"/>
        <v>23.43838059366674</v>
      </c>
      <c r="S212">
        <f t="shared" si="105"/>
        <v>129.91619472498766</v>
      </c>
      <c r="T212">
        <f t="shared" si="106"/>
        <v>18.392673091314887</v>
      </c>
      <c r="U212">
        <f t="shared" si="107"/>
        <v>0.043031090817208</v>
      </c>
      <c r="V212">
        <f t="shared" si="108"/>
        <v>-6.427616351689039</v>
      </c>
      <c r="W212">
        <f t="shared" si="109"/>
        <v>107.39826528663879</v>
      </c>
      <c r="X212" s="7">
        <f t="shared" si="110"/>
        <v>0.5044636224664507</v>
      </c>
      <c r="Y212" s="7">
        <f t="shared" si="111"/>
        <v>0.20613510778134297</v>
      </c>
      <c r="Z212" s="7">
        <f t="shared" si="112"/>
        <v>0.8027921371515584</v>
      </c>
      <c r="AA212">
        <f t="shared" si="113"/>
        <v>859.1861222931103</v>
      </c>
      <c r="AB212">
        <f t="shared" si="114"/>
        <v>713.572383648311</v>
      </c>
      <c r="AC212">
        <f t="shared" si="115"/>
        <v>-1.6069040879222598</v>
      </c>
      <c r="AD212">
        <f t="shared" si="90"/>
        <v>21.651761456263245</v>
      </c>
      <c r="AE212">
        <f t="shared" si="116"/>
        <v>68.34823854373676</v>
      </c>
      <c r="AF212">
        <f t="shared" si="117"/>
        <v>0.006405493551885753</v>
      </c>
      <c r="AG212">
        <f t="shared" si="118"/>
        <v>68.35464403728864</v>
      </c>
      <c r="AH212">
        <f t="shared" si="91"/>
        <v>175.86425523296634</v>
      </c>
    </row>
    <row r="213" spans="4:34" ht="15">
      <c r="D213" s="1">
        <f t="shared" si="119"/>
        <v>40390</v>
      </c>
      <c r="E213" s="7">
        <f t="shared" si="92"/>
        <v>0.5</v>
      </c>
      <c r="F213" s="2">
        <f t="shared" si="93"/>
        <v>2455409.2916666665</v>
      </c>
      <c r="G213" s="3">
        <f t="shared" si="94"/>
        <v>0.10579853981290928</v>
      </c>
      <c r="I213">
        <f t="shared" si="95"/>
        <v>129.295343548456</v>
      </c>
      <c r="J213">
        <f t="shared" si="96"/>
        <v>4166.176063613074</v>
      </c>
      <c r="K213">
        <f t="shared" si="97"/>
        <v>0.016704185128586842</v>
      </c>
      <c r="L213">
        <f t="shared" si="98"/>
        <v>-0.8288269880713972</v>
      </c>
      <c r="M213">
        <f t="shared" si="99"/>
        <v>128.4665165603846</v>
      </c>
      <c r="N213">
        <f t="shared" si="100"/>
        <v>4165.347236625003</v>
      </c>
      <c r="O213">
        <f t="shared" si="101"/>
        <v>1.0150451828625013</v>
      </c>
      <c r="P213">
        <f t="shared" si="102"/>
        <v>128.4655278627182</v>
      </c>
      <c r="Q213">
        <f t="shared" si="103"/>
        <v>23.437915288028226</v>
      </c>
      <c r="R213">
        <f t="shared" si="104"/>
        <v>23.438377910786524</v>
      </c>
      <c r="S213">
        <f t="shared" si="105"/>
        <v>130.88931897429563</v>
      </c>
      <c r="T213">
        <f t="shared" si="106"/>
        <v>18.14610074128877</v>
      </c>
      <c r="U213">
        <f t="shared" si="107"/>
        <v>0.04303108068586418</v>
      </c>
      <c r="V213">
        <f t="shared" si="108"/>
        <v>-6.377615248790297</v>
      </c>
      <c r="W213">
        <f t="shared" si="109"/>
        <v>107.15627152868446</v>
      </c>
      <c r="X213" s="7">
        <f t="shared" si="110"/>
        <v>0.5044288994783266</v>
      </c>
      <c r="Y213" s="7">
        <f t="shared" si="111"/>
        <v>0.20677258967642537</v>
      </c>
      <c r="Z213" s="7">
        <f t="shared" si="112"/>
        <v>0.8020852092802279</v>
      </c>
      <c r="AA213">
        <f t="shared" si="113"/>
        <v>857.2501722294757</v>
      </c>
      <c r="AB213">
        <f t="shared" si="114"/>
        <v>713.6223847512097</v>
      </c>
      <c r="AC213">
        <f t="shared" si="115"/>
        <v>-1.5944038121975836</v>
      </c>
      <c r="AD213">
        <f t="shared" si="90"/>
        <v>21.897238494584034</v>
      </c>
      <c r="AE213">
        <f t="shared" si="116"/>
        <v>68.10276150541597</v>
      </c>
      <c r="AF213">
        <f t="shared" si="117"/>
        <v>0.006485625796735054</v>
      </c>
      <c r="AG213">
        <f t="shared" si="118"/>
        <v>68.10924713121271</v>
      </c>
      <c r="AH213">
        <f t="shared" si="91"/>
        <v>175.93454496144875</v>
      </c>
    </row>
    <row r="214" spans="4:34" ht="15">
      <c r="D214" s="1">
        <f t="shared" si="119"/>
        <v>40391</v>
      </c>
      <c r="E214" s="7">
        <f t="shared" si="92"/>
        <v>0.5</v>
      </c>
      <c r="F214" s="2">
        <f t="shared" si="93"/>
        <v>2455410.2916666665</v>
      </c>
      <c r="G214" s="3">
        <f t="shared" si="94"/>
        <v>0.1058259183207806</v>
      </c>
      <c r="I214">
        <f t="shared" si="95"/>
        <v>130.2809909103771</v>
      </c>
      <c r="J214">
        <f t="shared" si="96"/>
        <v>4167.161663893908</v>
      </c>
      <c r="K214">
        <f t="shared" si="97"/>
        <v>0.016704183976942413</v>
      </c>
      <c r="L214">
        <f t="shared" si="98"/>
        <v>-0.8578420106276929</v>
      </c>
      <c r="M214">
        <f t="shared" si="99"/>
        <v>129.4231488997494</v>
      </c>
      <c r="N214">
        <f t="shared" si="100"/>
        <v>4166.30382188328</v>
      </c>
      <c r="O214">
        <f t="shared" si="101"/>
        <v>1.0149199890752407</v>
      </c>
      <c r="P214">
        <f t="shared" si="102"/>
        <v>129.42216099841718</v>
      </c>
      <c r="Q214">
        <f t="shared" si="103"/>
        <v>23.43791493199306</v>
      </c>
      <c r="R214">
        <f t="shared" si="104"/>
        <v>23.43837522751115</v>
      </c>
      <c r="S214">
        <f t="shared" si="105"/>
        <v>131.85991001674657</v>
      </c>
      <c r="T214">
        <f t="shared" si="106"/>
        <v>17.89458944146652</v>
      </c>
      <c r="U214">
        <f t="shared" si="107"/>
        <v>0.043031070553029384</v>
      </c>
      <c r="V214">
        <f t="shared" si="108"/>
        <v>-6.317477970270828</v>
      </c>
      <c r="W214">
        <f t="shared" si="109"/>
        <v>106.91047876606257</v>
      </c>
      <c r="X214" s="7">
        <f t="shared" si="110"/>
        <v>0.5043871374793547</v>
      </c>
      <c r="Y214" s="7">
        <f t="shared" si="111"/>
        <v>0.20741358535140317</v>
      </c>
      <c r="Z214" s="7">
        <f t="shared" si="112"/>
        <v>0.8013606896073063</v>
      </c>
      <c r="AA214">
        <f t="shared" si="113"/>
        <v>855.2838301285005</v>
      </c>
      <c r="AB214">
        <f t="shared" si="114"/>
        <v>713.6825220297292</v>
      </c>
      <c r="AC214">
        <f t="shared" si="115"/>
        <v>-1.5793694925677073</v>
      </c>
      <c r="AD214">
        <f t="shared" si="90"/>
        <v>22.14753806885647</v>
      </c>
      <c r="AE214">
        <f t="shared" si="116"/>
        <v>67.85246193114352</v>
      </c>
      <c r="AF214">
        <f t="shared" si="117"/>
        <v>0.006567615782279802</v>
      </c>
      <c r="AG214">
        <f t="shared" si="118"/>
        <v>67.8590295469258</v>
      </c>
      <c r="AH214">
        <f t="shared" si="91"/>
        <v>176.01056209221758</v>
      </c>
    </row>
    <row r="215" spans="4:34" ht="15">
      <c r="D215" s="1">
        <f t="shared" si="119"/>
        <v>40392</v>
      </c>
      <c r="E215" s="7">
        <f t="shared" si="92"/>
        <v>0.5</v>
      </c>
      <c r="F215" s="2">
        <f t="shared" si="93"/>
        <v>2455411.2916666665</v>
      </c>
      <c r="G215" s="3">
        <f t="shared" si="94"/>
        <v>0.10585329682865192</v>
      </c>
      <c r="I215">
        <f t="shared" si="95"/>
        <v>131.26663827229868</v>
      </c>
      <c r="J215">
        <f t="shared" si="96"/>
        <v>4168.147264174742</v>
      </c>
      <c r="K215">
        <f t="shared" si="97"/>
        <v>0.016704182825297793</v>
      </c>
      <c r="L215">
        <f t="shared" si="98"/>
        <v>-0.8866169247608501</v>
      </c>
      <c r="M215">
        <f t="shared" si="99"/>
        <v>130.38002134753782</v>
      </c>
      <c r="N215">
        <f t="shared" si="100"/>
        <v>4167.260647249981</v>
      </c>
      <c r="O215">
        <f t="shared" si="101"/>
        <v>1.014790493615007</v>
      </c>
      <c r="P215">
        <f t="shared" si="102"/>
        <v>130.37903423852336</v>
      </c>
      <c r="Q215">
        <f t="shared" si="103"/>
        <v>23.437914575957894</v>
      </c>
      <c r="R215">
        <f t="shared" si="104"/>
        <v>23.438372543842597</v>
      </c>
      <c r="S215">
        <f t="shared" si="105"/>
        <v>132.8279701140589</v>
      </c>
      <c r="T215">
        <f t="shared" si="106"/>
        <v>17.63821943459132</v>
      </c>
      <c r="U215">
        <f t="shared" si="107"/>
        <v>0.04303106041871115</v>
      </c>
      <c r="V215">
        <f t="shared" si="108"/>
        <v>-6.247215642186785</v>
      </c>
      <c r="W215">
        <f t="shared" si="109"/>
        <v>106.66100541993424</v>
      </c>
      <c r="X215" s="7">
        <f t="shared" si="110"/>
        <v>0.504338344195963</v>
      </c>
      <c r="Y215" s="7">
        <f t="shared" si="111"/>
        <v>0.2080577735850346</v>
      </c>
      <c r="Z215" s="7">
        <f t="shared" si="112"/>
        <v>0.8006189148068914</v>
      </c>
      <c r="AA215">
        <f t="shared" si="113"/>
        <v>853.2880433594739</v>
      </c>
      <c r="AB215">
        <f t="shared" si="114"/>
        <v>713.7527843578132</v>
      </c>
      <c r="AC215">
        <f t="shared" si="115"/>
        <v>-1.5618039105467005</v>
      </c>
      <c r="AD215">
        <f t="shared" si="90"/>
        <v>22.40258786310591</v>
      </c>
      <c r="AE215">
        <f t="shared" si="116"/>
        <v>67.59741213689409</v>
      </c>
      <c r="AF215">
        <f t="shared" si="117"/>
        <v>0.006651461010636211</v>
      </c>
      <c r="AG215">
        <f t="shared" si="118"/>
        <v>67.60406359790473</v>
      </c>
      <c r="AH215">
        <f t="shared" si="91"/>
        <v>176.0920904694459</v>
      </c>
    </row>
    <row r="216" spans="4:34" ht="15">
      <c r="D216" s="1">
        <f t="shared" si="119"/>
        <v>40393</v>
      </c>
      <c r="E216" s="7">
        <f t="shared" si="92"/>
        <v>0.5</v>
      </c>
      <c r="F216" s="2">
        <f t="shared" si="93"/>
        <v>2455412.2916666665</v>
      </c>
      <c r="G216" s="3">
        <f t="shared" si="94"/>
        <v>0.10588067533652325</v>
      </c>
      <c r="I216">
        <f t="shared" si="95"/>
        <v>132.2522856342207</v>
      </c>
      <c r="J216">
        <f t="shared" si="96"/>
        <v>4169.132864455576</v>
      </c>
      <c r="K216">
        <f t="shared" si="97"/>
        <v>0.016704181673652983</v>
      </c>
      <c r="L216">
        <f t="shared" si="98"/>
        <v>-0.9151435589490667</v>
      </c>
      <c r="M216">
        <f t="shared" si="99"/>
        <v>131.33714207527163</v>
      </c>
      <c r="N216">
        <f t="shared" si="100"/>
        <v>4168.217720896627</v>
      </c>
      <c r="O216">
        <f t="shared" si="101"/>
        <v>1.0146567315022534</v>
      </c>
      <c r="P216">
        <f t="shared" si="102"/>
        <v>131.33615575455784</v>
      </c>
      <c r="Q216">
        <f t="shared" si="103"/>
        <v>23.437914219922728</v>
      </c>
      <c r="R216">
        <f t="shared" si="104"/>
        <v>23.43836985978286</v>
      </c>
      <c r="S216">
        <f t="shared" si="105"/>
        <v>133.7935046435623</v>
      </c>
      <c r="T216">
        <f t="shared" si="106"/>
        <v>17.377071703398403</v>
      </c>
      <c r="U216">
        <f t="shared" si="107"/>
        <v>0.043031050282916955</v>
      </c>
      <c r="V216">
        <f t="shared" si="108"/>
        <v>-6.166852140688242</v>
      </c>
      <c r="W216">
        <f t="shared" si="109"/>
        <v>106.40796834103512</v>
      </c>
      <c r="X216" s="7">
        <f t="shared" si="110"/>
        <v>0.5042825362088112</v>
      </c>
      <c r="Y216" s="7">
        <f t="shared" si="111"/>
        <v>0.20870484637260261</v>
      </c>
      <c r="Z216" s="7">
        <f t="shared" si="112"/>
        <v>0.7998602260450199</v>
      </c>
      <c r="AA216">
        <f t="shared" si="113"/>
        <v>851.2637467282809</v>
      </c>
      <c r="AB216">
        <f t="shared" si="114"/>
        <v>713.8331478593118</v>
      </c>
      <c r="AC216">
        <f t="shared" si="115"/>
        <v>-1.5417130351720516</v>
      </c>
      <c r="AD216">
        <f t="shared" si="90"/>
        <v>22.66231539764559</v>
      </c>
      <c r="AE216">
        <f t="shared" si="116"/>
        <v>67.33768460235441</v>
      </c>
      <c r="AF216">
        <f t="shared" si="117"/>
        <v>0.006737159503230588</v>
      </c>
      <c r="AG216">
        <f t="shared" si="118"/>
        <v>67.34442176185765</v>
      </c>
      <c r="AH216">
        <f t="shared" si="91"/>
        <v>176.17891046857994</v>
      </c>
    </row>
    <row r="217" spans="4:34" ht="15">
      <c r="D217" s="1">
        <f t="shared" si="119"/>
        <v>40394</v>
      </c>
      <c r="E217" s="7">
        <f t="shared" si="92"/>
        <v>0.5</v>
      </c>
      <c r="F217" s="2">
        <f t="shared" si="93"/>
        <v>2455413.2916666665</v>
      </c>
      <c r="G217" s="3">
        <f t="shared" si="94"/>
        <v>0.10590805384439457</v>
      </c>
      <c r="I217">
        <f t="shared" si="95"/>
        <v>133.23793299614272</v>
      </c>
      <c r="J217">
        <f t="shared" si="96"/>
        <v>4170.118464736409</v>
      </c>
      <c r="K217">
        <f t="shared" si="97"/>
        <v>0.01670418052200798</v>
      </c>
      <c r="L217">
        <f t="shared" si="98"/>
        <v>-0.943413799487402</v>
      </c>
      <c r="M217">
        <f t="shared" si="99"/>
        <v>132.29451919665533</v>
      </c>
      <c r="N217">
        <f t="shared" si="100"/>
        <v>4169.175050936921</v>
      </c>
      <c r="O217">
        <f t="shared" si="101"/>
        <v>1.0145187389399062</v>
      </c>
      <c r="P217">
        <f t="shared" si="102"/>
        <v>132.29353366022443</v>
      </c>
      <c r="Q217">
        <f t="shared" si="103"/>
        <v>23.437913863887562</v>
      </c>
      <c r="R217">
        <f t="shared" si="104"/>
        <v>23.438367175333926</v>
      </c>
      <c r="S217">
        <f t="shared" si="105"/>
        <v>134.7565220511168</v>
      </c>
      <c r="T217">
        <f t="shared" si="106"/>
        <v>17.111227923235184</v>
      </c>
      <c r="U217">
        <f t="shared" si="107"/>
        <v>0.04303104014565436</v>
      </c>
      <c r="V217">
        <f t="shared" si="108"/>
        <v>-6.076423880893265</v>
      </c>
      <c r="W217">
        <f t="shared" si="109"/>
        <v>106.15148269836247</v>
      </c>
      <c r="X217" s="7">
        <f t="shared" si="110"/>
        <v>0.504219738806176</v>
      </c>
      <c r="Y217" s="7">
        <f t="shared" si="111"/>
        <v>0.20935450908850248</v>
      </c>
      <c r="Z217" s="7">
        <f t="shared" si="112"/>
        <v>0.7990849685238495</v>
      </c>
      <c r="AA217">
        <f t="shared" si="113"/>
        <v>849.2118615868998</v>
      </c>
      <c r="AB217">
        <f t="shared" si="114"/>
        <v>713.9235761191068</v>
      </c>
      <c r="AC217">
        <f t="shared" si="115"/>
        <v>-1.5191059702233076</v>
      </c>
      <c r="AD217">
        <f t="shared" si="90"/>
        <v>22.92664801693428</v>
      </c>
      <c r="AE217">
        <f t="shared" si="116"/>
        <v>67.07335198306572</v>
      </c>
      <c r="AF217">
        <f t="shared" si="117"/>
        <v>0.006824709803492053</v>
      </c>
      <c r="AG217">
        <f t="shared" si="118"/>
        <v>67.08017669286922</v>
      </c>
      <c r="AH217">
        <f t="shared" si="91"/>
        <v>176.27079979595123</v>
      </c>
    </row>
    <row r="218" spans="4:34" ht="15">
      <c r="D218" s="1">
        <f t="shared" si="119"/>
        <v>40395</v>
      </c>
      <c r="E218" s="7">
        <f t="shared" si="92"/>
        <v>0.5</v>
      </c>
      <c r="F218" s="2">
        <f t="shared" si="93"/>
        <v>2455414.2916666665</v>
      </c>
      <c r="G218" s="3">
        <f t="shared" si="94"/>
        <v>0.10593543235226588</v>
      </c>
      <c r="I218">
        <f t="shared" si="95"/>
        <v>134.2235803580652</v>
      </c>
      <c r="J218">
        <f t="shared" si="96"/>
        <v>4171.104065017243</v>
      </c>
      <c r="K218">
        <f t="shared" si="97"/>
        <v>0.016704179370362792</v>
      </c>
      <c r="L218">
        <f t="shared" si="98"/>
        <v>-0.9714195925050109</v>
      </c>
      <c r="M218">
        <f t="shared" si="99"/>
        <v>133.25216076556018</v>
      </c>
      <c r="N218">
        <f t="shared" si="100"/>
        <v>4170.132645424737</v>
      </c>
      <c r="O218">
        <f t="shared" si="101"/>
        <v>1.0143765533063598</v>
      </c>
      <c r="P218">
        <f t="shared" si="102"/>
        <v>133.2511760093937</v>
      </c>
      <c r="Q218">
        <f t="shared" si="103"/>
        <v>23.437913507852397</v>
      </c>
      <c r="R218">
        <f t="shared" si="104"/>
        <v>23.438364490497786</v>
      </c>
      <c r="S218">
        <f t="shared" si="105"/>
        <v>135.717033801034</v>
      </c>
      <c r="T218">
        <f t="shared" si="106"/>
        <v>16.840770416461755</v>
      </c>
      <c r="U218">
        <f t="shared" si="107"/>
        <v>0.043031030006930836</v>
      </c>
      <c r="V218">
        <f t="shared" si="108"/>
        <v>-5.9759795895460375</v>
      </c>
      <c r="W218">
        <f t="shared" si="109"/>
        <v>105.89166187821957</v>
      </c>
      <c r="X218" s="7">
        <f t="shared" si="110"/>
        <v>0.5041499858260737</v>
      </c>
      <c r="Y218" s="7">
        <f t="shared" si="111"/>
        <v>0.2100064806087972</v>
      </c>
      <c r="Z218" s="7">
        <f t="shared" si="112"/>
        <v>0.7982934910433502</v>
      </c>
      <c r="AA218">
        <f t="shared" si="113"/>
        <v>847.1332950257565</v>
      </c>
      <c r="AB218">
        <f t="shared" si="114"/>
        <v>714.024020410454</v>
      </c>
      <c r="AC218">
        <f t="shared" si="115"/>
        <v>-1.4939948973865</v>
      </c>
      <c r="AD218">
        <f t="shared" si="90"/>
        <v>23.19551287473888</v>
      </c>
      <c r="AE218">
        <f t="shared" si="116"/>
        <v>66.80448712526112</v>
      </c>
      <c r="AF218">
        <f t="shared" si="117"/>
        <v>0.006914110978557906</v>
      </c>
      <c r="AG218">
        <f t="shared" si="118"/>
        <v>66.81140123623967</v>
      </c>
      <c r="AH218">
        <f t="shared" si="91"/>
        <v>176.36753423840776</v>
      </c>
    </row>
    <row r="219" spans="4:34" ht="15">
      <c r="D219" s="1">
        <f t="shared" si="119"/>
        <v>40396</v>
      </c>
      <c r="E219" s="7">
        <f t="shared" si="92"/>
        <v>0.5</v>
      </c>
      <c r="F219" s="2">
        <f t="shared" si="93"/>
        <v>2455415.2916666665</v>
      </c>
      <c r="G219" s="3">
        <f t="shared" si="94"/>
        <v>0.1059628108601372</v>
      </c>
      <c r="I219">
        <f t="shared" si="95"/>
        <v>135.20922771998858</v>
      </c>
      <c r="J219">
        <f t="shared" si="96"/>
        <v>4172.089665298076</v>
      </c>
      <c r="K219">
        <f t="shared" si="97"/>
        <v>0.016704178218717412</v>
      </c>
      <c r="L219">
        <f t="shared" si="98"/>
        <v>-0.9991529459807068</v>
      </c>
      <c r="M219">
        <f t="shared" si="99"/>
        <v>134.21007477400786</v>
      </c>
      <c r="N219">
        <f t="shared" si="100"/>
        <v>4171.090512352096</v>
      </c>
      <c r="O219">
        <f t="shared" si="101"/>
        <v>1.0142302131482153</v>
      </c>
      <c r="P219">
        <f t="shared" si="102"/>
        <v>134.2090907940867</v>
      </c>
      <c r="Q219">
        <f t="shared" si="103"/>
        <v>23.43791315181723</v>
      </c>
      <c r="R219">
        <f t="shared" si="104"/>
        <v>23.438361805276422</v>
      </c>
      <c r="S219">
        <f t="shared" si="105"/>
        <v>136.67505432327263</v>
      </c>
      <c r="T219">
        <f t="shared" si="106"/>
        <v>16.565782108678018</v>
      </c>
      <c r="U219">
        <f t="shared" si="107"/>
        <v>0.04303101986675389</v>
      </c>
      <c r="V219">
        <f t="shared" si="108"/>
        <v>-5.865580062784273</v>
      </c>
      <c r="W219">
        <f t="shared" si="109"/>
        <v>105.62861739341824</v>
      </c>
      <c r="X219" s="7">
        <f t="shared" si="110"/>
        <v>0.5040733194880447</v>
      </c>
      <c r="Y219" s="7">
        <f t="shared" si="111"/>
        <v>0.21066049339521625</v>
      </c>
      <c r="Z219" s="7">
        <f t="shared" si="112"/>
        <v>0.7974861455808733</v>
      </c>
      <c r="AA219">
        <f t="shared" si="113"/>
        <v>845.0289391473459</v>
      </c>
      <c r="AB219">
        <f t="shared" si="114"/>
        <v>714.1344199372157</v>
      </c>
      <c r="AC219">
        <f t="shared" si="115"/>
        <v>-1.4663950156960652</v>
      </c>
      <c r="AD219">
        <f t="shared" si="90"/>
        <v>23.468836917002495</v>
      </c>
      <c r="AE219">
        <f t="shared" si="116"/>
        <v>66.53116308299751</v>
      </c>
      <c r="AF219">
        <f t="shared" si="117"/>
        <v>0.007005362620078428</v>
      </c>
      <c r="AG219">
        <f t="shared" si="118"/>
        <v>66.53816844561759</v>
      </c>
      <c r="AH219">
        <f t="shared" si="91"/>
        <v>176.46888836328765</v>
      </c>
    </row>
    <row r="220" spans="4:34" ht="15">
      <c r="D220" s="1">
        <f t="shared" si="119"/>
        <v>40397</v>
      </c>
      <c r="E220" s="7">
        <f t="shared" si="92"/>
        <v>0.5</v>
      </c>
      <c r="F220" s="2">
        <f t="shared" si="93"/>
        <v>2455416.2916666665</v>
      </c>
      <c r="G220" s="3">
        <f t="shared" si="94"/>
        <v>0.10599018936800852</v>
      </c>
      <c r="I220">
        <f t="shared" si="95"/>
        <v>136.19487508191196</v>
      </c>
      <c r="J220">
        <f t="shared" si="96"/>
        <v>4173.075265578908</v>
      </c>
      <c r="K220">
        <f t="shared" si="97"/>
        <v>0.016704177067071842</v>
      </c>
      <c r="L220">
        <f t="shared" si="98"/>
        <v>-1.0266059317573348</v>
      </c>
      <c r="M220">
        <f t="shared" si="99"/>
        <v>135.16826915015463</v>
      </c>
      <c r="N220">
        <f t="shared" si="100"/>
        <v>4172.048659647151</v>
      </c>
      <c r="O220">
        <f t="shared" si="101"/>
        <v>1.0140797581727568</v>
      </c>
      <c r="P220">
        <f t="shared" si="102"/>
        <v>135.16728594245902</v>
      </c>
      <c r="Q220">
        <f t="shared" si="103"/>
        <v>23.437912795782065</v>
      </c>
      <c r="R220">
        <f t="shared" si="104"/>
        <v>23.43835911967183</v>
      </c>
      <c r="S220">
        <f t="shared" si="105"/>
        <v>137.63060095817823</v>
      </c>
      <c r="T220">
        <f t="shared" si="106"/>
        <v>16.28634648681525</v>
      </c>
      <c r="U220">
        <f t="shared" si="107"/>
        <v>0.04303100972513106</v>
      </c>
      <c r="V220">
        <f t="shared" si="108"/>
        <v>-5.745297910362197</v>
      </c>
      <c r="W220">
        <f t="shared" si="109"/>
        <v>105.3624588024067</v>
      </c>
      <c r="X220" s="7">
        <f t="shared" si="110"/>
        <v>0.5039897902155294</v>
      </c>
      <c r="Y220" s="7">
        <f t="shared" si="111"/>
        <v>0.2113162935421774</v>
      </c>
      <c r="Z220" s="7">
        <f t="shared" si="112"/>
        <v>0.7966632868888813</v>
      </c>
      <c r="AA220">
        <f t="shared" si="113"/>
        <v>842.8996704192537</v>
      </c>
      <c r="AB220">
        <f t="shared" si="114"/>
        <v>714.2547020896378</v>
      </c>
      <c r="AC220">
        <f t="shared" si="115"/>
        <v>-1.4363244775905457</v>
      </c>
      <c r="AD220">
        <f t="shared" si="90"/>
        <v>23.746546862799327</v>
      </c>
      <c r="AE220">
        <f t="shared" si="116"/>
        <v>66.25345313720067</v>
      </c>
      <c r="AF220">
        <f t="shared" si="117"/>
        <v>0.007098464844202185</v>
      </c>
      <c r="AG220">
        <f t="shared" si="118"/>
        <v>66.26055160204487</v>
      </c>
      <c r="AH220">
        <f t="shared" si="91"/>
        <v>176.57463616932182</v>
      </c>
    </row>
    <row r="221" spans="4:34" ht="15">
      <c r="D221" s="1">
        <f t="shared" si="119"/>
        <v>40398</v>
      </c>
      <c r="E221" s="7">
        <f t="shared" si="92"/>
        <v>0.5</v>
      </c>
      <c r="F221" s="2">
        <f t="shared" si="93"/>
        <v>2455417.2916666665</v>
      </c>
      <c r="G221" s="3">
        <f t="shared" si="94"/>
        <v>0.10601756787587985</v>
      </c>
      <c r="I221">
        <f t="shared" si="95"/>
        <v>137.1805224438367</v>
      </c>
      <c r="J221">
        <f t="shared" si="96"/>
        <v>4174.060865859741</v>
      </c>
      <c r="K221">
        <f t="shared" si="97"/>
        <v>0.016704175915426084</v>
      </c>
      <c r="L221">
        <f t="shared" si="98"/>
        <v>-1.0537706875542425</v>
      </c>
      <c r="M221">
        <f t="shared" si="99"/>
        <v>136.12675175628246</v>
      </c>
      <c r="N221">
        <f t="shared" si="100"/>
        <v>4173.007095172187</v>
      </c>
      <c r="O221">
        <f t="shared" si="101"/>
        <v>1.0139252292401644</v>
      </c>
      <c r="P221">
        <f t="shared" si="102"/>
        <v>136.12576931679195</v>
      </c>
      <c r="Q221">
        <f t="shared" si="103"/>
        <v>23.4379124397469</v>
      </c>
      <c r="R221">
        <f t="shared" si="104"/>
        <v>23.438356433686</v>
      </c>
      <c r="S221">
        <f t="shared" si="105"/>
        <v>138.58369389903544</v>
      </c>
      <c r="T221">
        <f t="shared" si="106"/>
        <v>16.002547559121044</v>
      </c>
      <c r="U221">
        <f t="shared" si="107"/>
        <v>0.04303099958206986</v>
      </c>
      <c r="V221">
        <f t="shared" si="108"/>
        <v>-5.615217287697615</v>
      </c>
      <c r="W221">
        <f t="shared" si="109"/>
        <v>105.09329363805934</v>
      </c>
      <c r="X221" s="7">
        <f t="shared" si="110"/>
        <v>0.50389945644979</v>
      </c>
      <c r="Y221" s="7">
        <f t="shared" si="111"/>
        <v>0.21197364078851402</v>
      </c>
      <c r="Z221" s="7">
        <f t="shared" si="112"/>
        <v>0.7958252721110658</v>
      </c>
      <c r="AA221">
        <f t="shared" si="113"/>
        <v>840.7463491044747</v>
      </c>
      <c r="AB221">
        <f t="shared" si="114"/>
        <v>714.3847827123024</v>
      </c>
      <c r="AC221">
        <f t="shared" si="115"/>
        <v>-1.4038043219244116</v>
      </c>
      <c r="AD221">
        <f t="shared" si="90"/>
        <v>24.02856918373433</v>
      </c>
      <c r="AE221">
        <f t="shared" si="116"/>
        <v>65.97143081626567</v>
      </c>
      <c r="AF221">
        <f t="shared" si="117"/>
        <v>0.0071934182908156945</v>
      </c>
      <c r="AG221">
        <f t="shared" si="118"/>
        <v>65.97862423455648</v>
      </c>
      <c r="AH221">
        <f t="shared" si="91"/>
        <v>176.68455168940295</v>
      </c>
    </row>
    <row r="222" spans="4:34" ht="15">
      <c r="D222" s="1">
        <f t="shared" si="119"/>
        <v>40399</v>
      </c>
      <c r="E222" s="7">
        <f t="shared" si="92"/>
        <v>0.5</v>
      </c>
      <c r="F222" s="2">
        <f t="shared" si="93"/>
        <v>2455418.2916666665</v>
      </c>
      <c r="G222" s="3">
        <f t="shared" si="94"/>
        <v>0.10604494638375117</v>
      </c>
      <c r="I222">
        <f t="shared" si="95"/>
        <v>138.16616980576146</v>
      </c>
      <c r="J222">
        <f t="shared" si="96"/>
        <v>4175.046466140574</v>
      </c>
      <c r="K222">
        <f t="shared" si="97"/>
        <v>0.01670417476378013</v>
      </c>
      <c r="L222">
        <f t="shared" si="98"/>
        <v>-1.080639418977574</v>
      </c>
      <c r="M222">
        <f t="shared" si="99"/>
        <v>137.0855303867839</v>
      </c>
      <c r="N222">
        <f t="shared" si="100"/>
        <v>4173.965826721596</v>
      </c>
      <c r="O222">
        <f t="shared" si="101"/>
        <v>1.013766668355465</v>
      </c>
      <c r="P222">
        <f t="shared" si="102"/>
        <v>137.0845487114774</v>
      </c>
      <c r="Q222">
        <f t="shared" si="103"/>
        <v>23.437912083711733</v>
      </c>
      <c r="R222">
        <f t="shared" si="104"/>
        <v>23.438353747320917</v>
      </c>
      <c r="S222">
        <f t="shared" si="105"/>
        <v>139.53435613267325</v>
      </c>
      <c r="T222">
        <f t="shared" si="106"/>
        <v>15.71446981706568</v>
      </c>
      <c r="U222">
        <f t="shared" si="107"/>
        <v>0.043030989437577785</v>
      </c>
      <c r="V222">
        <f t="shared" si="108"/>
        <v>-5.475433617120943</v>
      </c>
      <c r="W222">
        <f t="shared" si="109"/>
        <v>104.82122734584685</v>
      </c>
      <c r="X222" s="7">
        <f t="shared" si="110"/>
        <v>0.503802384456334</v>
      </c>
      <c r="Y222" s="7">
        <f t="shared" si="111"/>
        <v>0.21263230849564824</v>
      </c>
      <c r="Z222" s="7">
        <f t="shared" si="112"/>
        <v>0.7949724604170196</v>
      </c>
      <c r="AA222">
        <f t="shared" si="113"/>
        <v>838.5698187667748</v>
      </c>
      <c r="AB222">
        <f t="shared" si="114"/>
        <v>714.524566382879</v>
      </c>
      <c r="AC222">
        <f t="shared" si="115"/>
        <v>-1.368858404280246</v>
      </c>
      <c r="AD222">
        <f t="shared" si="90"/>
        <v>24.31483008211532</v>
      </c>
      <c r="AE222">
        <f t="shared" si="116"/>
        <v>65.68516991788468</v>
      </c>
      <c r="AF222">
        <f t="shared" si="117"/>
        <v>0.007290224122101919</v>
      </c>
      <c r="AG222">
        <f t="shared" si="118"/>
        <v>65.69246014200678</v>
      </c>
      <c r="AH222">
        <f t="shared" si="91"/>
        <v>176.7984095463828</v>
      </c>
    </row>
    <row r="223" spans="4:34" ht="15">
      <c r="D223" s="1">
        <f t="shared" si="119"/>
        <v>40400</v>
      </c>
      <c r="E223" s="7">
        <f t="shared" si="92"/>
        <v>0.5</v>
      </c>
      <c r="F223" s="2">
        <f t="shared" si="93"/>
        <v>2455419.2916666665</v>
      </c>
      <c r="G223" s="3">
        <f t="shared" si="94"/>
        <v>0.1060723248916225</v>
      </c>
      <c r="I223">
        <f t="shared" si="95"/>
        <v>139.1518171676862</v>
      </c>
      <c r="J223">
        <f t="shared" si="96"/>
        <v>4176.032066421406</v>
      </c>
      <c r="K223">
        <f t="shared" si="97"/>
        <v>0.016704173612133992</v>
      </c>
      <c r="L223">
        <f t="shared" si="98"/>
        <v>-1.1072044015287108</v>
      </c>
      <c r="M223">
        <f t="shared" si="99"/>
        <v>138.04461276615748</v>
      </c>
      <c r="N223">
        <f t="shared" si="100"/>
        <v>4174.924862019877</v>
      </c>
      <c r="O223">
        <f t="shared" si="101"/>
        <v>1.0136041186602167</v>
      </c>
      <c r="P223">
        <f t="shared" si="102"/>
        <v>138.04363185101326</v>
      </c>
      <c r="Q223">
        <f t="shared" si="103"/>
        <v>23.437911727676568</v>
      </c>
      <c r="R223">
        <f t="shared" si="104"/>
        <v>23.43835106057858</v>
      </c>
      <c r="S223">
        <f t="shared" si="105"/>
        <v>140.482613378386</v>
      </c>
      <c r="T223">
        <f t="shared" si="106"/>
        <v>15.422198199182564</v>
      </c>
      <c r="U223">
        <f t="shared" si="107"/>
        <v>0.043030979291662386</v>
      </c>
      <c r="V223">
        <f t="shared" si="108"/>
        <v>-5.326053299705034</v>
      </c>
      <c r="W223">
        <f t="shared" si="109"/>
        <v>104.54636323107569</v>
      </c>
      <c r="X223" s="7">
        <f t="shared" si="110"/>
        <v>0.5036986481247953</v>
      </c>
      <c r="Y223" s="7">
        <f t="shared" si="111"/>
        <v>0.21329208359402949</v>
      </c>
      <c r="Z223" s="7">
        <f t="shared" si="112"/>
        <v>0.794105212655561</v>
      </c>
      <c r="AA223">
        <f t="shared" si="113"/>
        <v>836.3709058486055</v>
      </c>
      <c r="AB223">
        <f t="shared" si="114"/>
        <v>714.673946700295</v>
      </c>
      <c r="AC223">
        <f t="shared" si="115"/>
        <v>-1.3315133249262487</v>
      </c>
      <c r="AD223">
        <f t="shared" si="90"/>
        <v>24.605255468209123</v>
      </c>
      <c r="AE223">
        <f t="shared" si="116"/>
        <v>65.39474453179088</v>
      </c>
      <c r="AF223">
        <f t="shared" si="117"/>
        <v>0.00738888402047718</v>
      </c>
      <c r="AG223">
        <f t="shared" si="118"/>
        <v>65.40213341581135</v>
      </c>
      <c r="AH223">
        <f t="shared" si="91"/>
        <v>176.91598546324565</v>
      </c>
    </row>
    <row r="224" spans="4:34" ht="15">
      <c r="D224" s="1">
        <f t="shared" si="119"/>
        <v>40401</v>
      </c>
      <c r="E224" s="7">
        <f t="shared" si="92"/>
        <v>0.5</v>
      </c>
      <c r="F224" s="2">
        <f t="shared" si="93"/>
        <v>2455420.2916666665</v>
      </c>
      <c r="G224" s="3">
        <f t="shared" si="94"/>
        <v>0.10609970339949382</v>
      </c>
      <c r="I224">
        <f t="shared" si="95"/>
        <v>140.13746452961186</v>
      </c>
      <c r="J224">
        <f t="shared" si="96"/>
        <v>4177.017666702239</v>
      </c>
      <c r="K224">
        <f t="shared" si="97"/>
        <v>0.01670417246048766</v>
      </c>
      <c r="L224">
        <f t="shared" si="98"/>
        <v>-1.1334579826102045</v>
      </c>
      <c r="M224">
        <f t="shared" si="99"/>
        <v>139.00400654700167</v>
      </c>
      <c r="N224">
        <f t="shared" si="100"/>
        <v>4175.884208719629</v>
      </c>
      <c r="O224">
        <f t="shared" si="101"/>
        <v>1.0134376244239238</v>
      </c>
      <c r="P224">
        <f t="shared" si="102"/>
        <v>139.0030263879973</v>
      </c>
      <c r="Q224">
        <f t="shared" si="103"/>
        <v>23.437911371641402</v>
      </c>
      <c r="R224">
        <f t="shared" si="104"/>
        <v>23.43834837346097</v>
      </c>
      <c r="S224">
        <f t="shared" si="105"/>
        <v>141.4284940253929</v>
      </c>
      <c r="T224">
        <f t="shared" si="106"/>
        <v>15.125818056857415</v>
      </c>
      <c r="U224">
        <f t="shared" si="107"/>
        <v>0.04303096914433114</v>
      </c>
      <c r="V224">
        <f t="shared" si="108"/>
        <v>-5.167193419056054</v>
      </c>
      <c r="W224">
        <f t="shared" si="109"/>
        <v>104.2688024148772</v>
      </c>
      <c r="X224" s="7">
        <f t="shared" si="110"/>
        <v>0.5035883287632333</v>
      </c>
      <c r="Y224" s="7">
        <f t="shared" si="111"/>
        <v>0.2139527664996856</v>
      </c>
      <c r="Z224" s="7">
        <f t="shared" si="112"/>
        <v>0.7932238910267811</v>
      </c>
      <c r="AA224">
        <f t="shared" si="113"/>
        <v>834.1504193190176</v>
      </c>
      <c r="AB224">
        <f t="shared" si="114"/>
        <v>714.832806580944</v>
      </c>
      <c r="AC224">
        <f t="shared" si="115"/>
        <v>-1.291798354764012</v>
      </c>
      <c r="AD224">
        <f t="shared" si="90"/>
        <v>24.89977093685865</v>
      </c>
      <c r="AE224">
        <f t="shared" si="116"/>
        <v>65.10022906314134</v>
      </c>
      <c r="AF224">
        <f t="shared" si="117"/>
        <v>0.007489400185955124</v>
      </c>
      <c r="AG224">
        <f t="shared" si="118"/>
        <v>65.1077184633273</v>
      </c>
      <c r="AH224">
        <f t="shared" si="91"/>
        <v>177.03705672921683</v>
      </c>
    </row>
    <row r="225" spans="4:34" ht="15">
      <c r="D225" s="1">
        <f t="shared" si="119"/>
        <v>40402</v>
      </c>
      <c r="E225" s="7">
        <f t="shared" si="92"/>
        <v>0.5</v>
      </c>
      <c r="F225" s="2">
        <f t="shared" si="93"/>
        <v>2455421.2916666665</v>
      </c>
      <c r="G225" s="3">
        <f t="shared" si="94"/>
        <v>0.10612708190736513</v>
      </c>
      <c r="I225">
        <f t="shared" si="95"/>
        <v>141.12311189153752</v>
      </c>
      <c r="J225">
        <f t="shared" si="96"/>
        <v>4178.00326698307</v>
      </c>
      <c r="K225">
        <f t="shared" si="97"/>
        <v>0.016704171308841144</v>
      </c>
      <c r="L225">
        <f t="shared" si="98"/>
        <v>-1.1593925835290992</v>
      </c>
      <c r="M225">
        <f t="shared" si="99"/>
        <v>139.96371930800842</v>
      </c>
      <c r="N225">
        <f t="shared" si="100"/>
        <v>4176.84387439954</v>
      </c>
      <c r="O225">
        <f t="shared" si="101"/>
        <v>1.0132672310351873</v>
      </c>
      <c r="P225">
        <f t="shared" si="102"/>
        <v>139.9627399011209</v>
      </c>
      <c r="Q225">
        <f t="shared" si="103"/>
        <v>23.437911015606236</v>
      </c>
      <c r="R225">
        <f t="shared" si="104"/>
        <v>23.43834568597008</v>
      </c>
      <c r="S225">
        <f t="shared" si="105"/>
        <v>142.37202906906353</v>
      </c>
      <c r="T225">
        <f t="shared" si="106"/>
        <v>14.825415122071469</v>
      </c>
      <c r="U225">
        <f t="shared" si="107"/>
        <v>0.04303095899559158</v>
      </c>
      <c r="V225">
        <f t="shared" si="108"/>
        <v>-4.998981438433753</v>
      </c>
      <c r="W225">
        <f t="shared" si="109"/>
        <v>103.98864379860959</v>
      </c>
      <c r="X225" s="7">
        <f t="shared" si="110"/>
        <v>0.5034715148878012</v>
      </c>
      <c r="Y225" s="7">
        <f t="shared" si="111"/>
        <v>0.21461417100277455</v>
      </c>
      <c r="Z225" s="7">
        <f t="shared" si="112"/>
        <v>0.7923288587728278</v>
      </c>
      <c r="AA225">
        <f t="shared" si="113"/>
        <v>831.9091503888767</v>
      </c>
      <c r="AB225">
        <f t="shared" si="114"/>
        <v>715.0010185615663</v>
      </c>
      <c r="AC225">
        <f t="shared" si="115"/>
        <v>-1.2497453596084256</v>
      </c>
      <c r="AD225">
        <f t="shared" si="90"/>
        <v>25.198301743717188</v>
      </c>
      <c r="AE225">
        <f t="shared" si="116"/>
        <v>64.8016982562828</v>
      </c>
      <c r="AF225">
        <f t="shared" si="117"/>
        <v>0.007591775332979749</v>
      </c>
      <c r="AG225">
        <f t="shared" si="118"/>
        <v>64.80929003161579</v>
      </c>
      <c r="AH225">
        <f t="shared" si="91"/>
        <v>177.16140262342742</v>
      </c>
    </row>
    <row r="226" spans="4:34" ht="15">
      <c r="D226" s="1">
        <f t="shared" si="119"/>
        <v>40403</v>
      </c>
      <c r="E226" s="7">
        <f t="shared" si="92"/>
        <v>0.5</v>
      </c>
      <c r="F226" s="2">
        <f t="shared" si="93"/>
        <v>2455422.2916666665</v>
      </c>
      <c r="G226" s="3">
        <f t="shared" si="94"/>
        <v>0.10615446041523645</v>
      </c>
      <c r="I226">
        <f t="shared" si="95"/>
        <v>142.1087592534641</v>
      </c>
      <c r="J226">
        <f t="shared" si="96"/>
        <v>4178.988867263901</v>
      </c>
      <c r="K226">
        <f t="shared" si="97"/>
        <v>0.016704170157194432</v>
      </c>
      <c r="L226">
        <f t="shared" si="98"/>
        <v>-1.1850007014975774</v>
      </c>
      <c r="M226">
        <f t="shared" si="99"/>
        <v>140.9237585519665</v>
      </c>
      <c r="N226">
        <f t="shared" si="100"/>
        <v>4177.8038665624035</v>
      </c>
      <c r="O226">
        <f t="shared" si="101"/>
        <v>1.013092984992579</v>
      </c>
      <c r="P226">
        <f t="shared" si="102"/>
        <v>140.9227798931721</v>
      </c>
      <c r="Q226">
        <f t="shared" si="103"/>
        <v>23.43791065957107</v>
      </c>
      <c r="R226">
        <f t="shared" si="104"/>
        <v>23.43834299810791</v>
      </c>
      <c r="S226">
        <f t="shared" si="105"/>
        <v>143.3132520461337</v>
      </c>
      <c r="T226">
        <f t="shared" si="106"/>
        <v>14.521075477095382</v>
      </c>
      <c r="U226">
        <f t="shared" si="107"/>
        <v>0.04303094884545124</v>
      </c>
      <c r="V226">
        <f t="shared" si="108"/>
        <v>-4.8215548925519744</v>
      </c>
      <c r="W226">
        <f t="shared" si="109"/>
        <v>103.70598403632378</v>
      </c>
      <c r="X226" s="7">
        <f t="shared" si="110"/>
        <v>0.5033483020087167</v>
      </c>
      <c r="Y226" s="7">
        <f t="shared" si="111"/>
        <v>0.21527612413003952</v>
      </c>
      <c r="Z226" s="7">
        <f t="shared" si="112"/>
        <v>0.791420479887394</v>
      </c>
      <c r="AA226">
        <f t="shared" si="113"/>
        <v>829.6478722905903</v>
      </c>
      <c r="AB226">
        <f t="shared" si="114"/>
        <v>715.178445107448</v>
      </c>
      <c r="AC226">
        <f t="shared" si="115"/>
        <v>-1.205388723137986</v>
      </c>
      <c r="AD226">
        <f t="shared" si="90"/>
        <v>25.50077278133279</v>
      </c>
      <c r="AE226">
        <f t="shared" si="116"/>
        <v>64.49922721866722</v>
      </c>
      <c r="AF226">
        <f t="shared" si="117"/>
        <v>0.0076960126867622256</v>
      </c>
      <c r="AG226">
        <f t="shared" si="118"/>
        <v>64.50692323135398</v>
      </c>
      <c r="AH226">
        <f t="shared" si="91"/>
        <v>177.28880479790826</v>
      </c>
    </row>
    <row r="227" spans="4:34" ht="15">
      <c r="D227" s="1">
        <f t="shared" si="119"/>
        <v>40404</v>
      </c>
      <c r="E227" s="7">
        <f t="shared" si="92"/>
        <v>0.5</v>
      </c>
      <c r="F227" s="2">
        <f t="shared" si="93"/>
        <v>2455423.2916666665</v>
      </c>
      <c r="G227" s="3">
        <f t="shared" si="94"/>
        <v>0.10618183892310777</v>
      </c>
      <c r="I227">
        <f t="shared" si="95"/>
        <v>143.09440661539156</v>
      </c>
      <c r="J227">
        <f t="shared" si="96"/>
        <v>4179.974467544733</v>
      </c>
      <c r="K227">
        <f t="shared" si="97"/>
        <v>0.016704169005547533</v>
      </c>
      <c r="L227">
        <f t="shared" si="98"/>
        <v>-1.2102749116302713</v>
      </c>
      <c r="M227">
        <f t="shared" si="99"/>
        <v>141.88413170376128</v>
      </c>
      <c r="N227">
        <f t="shared" si="100"/>
        <v>4178.7641926331025</v>
      </c>
      <c r="O227">
        <f t="shared" si="101"/>
        <v>1.0129149338952461</v>
      </c>
      <c r="P227">
        <f t="shared" si="102"/>
        <v>141.8831537890357</v>
      </c>
      <c r="Q227">
        <f t="shared" si="103"/>
        <v>23.437910303535904</v>
      </c>
      <c r="R227">
        <f t="shared" si="104"/>
        <v>23.438340309876445</v>
      </c>
      <c r="S227">
        <f t="shared" si="105"/>
        <v>144.25219896910312</v>
      </c>
      <c r="T227">
        <f t="shared" si="106"/>
        <v>14.212885526132185</v>
      </c>
      <c r="U227">
        <f t="shared" si="107"/>
        <v>0.04303093869391766</v>
      </c>
      <c r="V227">
        <f t="shared" si="108"/>
        <v>-4.635061075390943</v>
      </c>
      <c r="W227">
        <f t="shared" si="109"/>
        <v>103.4209175149433</v>
      </c>
      <c r="X227" s="7">
        <f t="shared" si="110"/>
        <v>0.5032187924134659</v>
      </c>
      <c r="Y227" s="7">
        <f t="shared" si="111"/>
        <v>0.21593846598306787</v>
      </c>
      <c r="Z227" s="7">
        <f t="shared" si="112"/>
        <v>0.790499118843864</v>
      </c>
      <c r="AA227">
        <f t="shared" si="113"/>
        <v>827.3673401195464</v>
      </c>
      <c r="AB227">
        <f t="shared" si="114"/>
        <v>715.3649389246091</v>
      </c>
      <c r="AC227">
        <f t="shared" si="115"/>
        <v>-1.1587652688477306</v>
      </c>
      <c r="AD227">
        <f t="shared" si="90"/>
        <v>25.807108555285</v>
      </c>
      <c r="AE227">
        <f t="shared" si="116"/>
        <v>64.192891444715</v>
      </c>
      <c r="AF227">
        <f t="shared" si="117"/>
        <v>0.0078021159791458</v>
      </c>
      <c r="AG227">
        <f t="shared" si="118"/>
        <v>64.20069356069415</v>
      </c>
      <c r="AH227">
        <f t="shared" si="91"/>
        <v>177.41904762173385</v>
      </c>
    </row>
    <row r="228" spans="4:34" ht="15">
      <c r="D228" s="1">
        <f t="shared" si="119"/>
        <v>40405</v>
      </c>
      <c r="E228" s="7">
        <f t="shared" si="92"/>
        <v>0.5</v>
      </c>
      <c r="F228" s="2">
        <f t="shared" si="93"/>
        <v>2455424.2916666665</v>
      </c>
      <c r="G228" s="3">
        <f t="shared" si="94"/>
        <v>0.1062092174309791</v>
      </c>
      <c r="I228">
        <f t="shared" si="95"/>
        <v>144.08005397731813</v>
      </c>
      <c r="J228">
        <f t="shared" si="96"/>
        <v>4180.960067825564</v>
      </c>
      <c r="K228">
        <f t="shared" si="97"/>
        <v>0.016704167853900446</v>
      </c>
      <c r="L228">
        <f t="shared" si="98"/>
        <v>-1.235207868938268</v>
      </c>
      <c r="M228">
        <f t="shared" si="99"/>
        <v>142.84484610837987</v>
      </c>
      <c r="N228">
        <f t="shared" si="100"/>
        <v>4179.724859956626</v>
      </c>
      <c r="O228">
        <f t="shared" si="101"/>
        <v>1.0127331264332433</v>
      </c>
      <c r="P228">
        <f t="shared" si="102"/>
        <v>142.84386893369816</v>
      </c>
      <c r="Q228">
        <f t="shared" si="103"/>
        <v>23.43790994750074</v>
      </c>
      <c r="R228">
        <f t="shared" si="104"/>
        <v>23.438337621277675</v>
      </c>
      <c r="S228">
        <f t="shared" si="105"/>
        <v>145.18890826001586</v>
      </c>
      <c r="T228">
        <f t="shared" si="106"/>
        <v>13.900931968896456</v>
      </c>
      <c r="U228">
        <f t="shared" si="107"/>
        <v>0.043030928540998305</v>
      </c>
      <c r="V228">
        <f t="shared" si="108"/>
        <v>-4.439656725319432</v>
      </c>
      <c r="W228">
        <f t="shared" si="109"/>
        <v>103.13353634179785</v>
      </c>
      <c r="X228" s="7">
        <f t="shared" si="110"/>
        <v>0.5030830949481385</v>
      </c>
      <c r="Y228" s="7">
        <f t="shared" si="111"/>
        <v>0.21660104955425558</v>
      </c>
      <c r="Z228" s="7">
        <f t="shared" si="112"/>
        <v>0.7895651403420214</v>
      </c>
      <c r="AA228">
        <f t="shared" si="113"/>
        <v>825.0682907343828</v>
      </c>
      <c r="AB228">
        <f t="shared" si="114"/>
        <v>715.5603432746806</v>
      </c>
      <c r="AC228">
        <f t="shared" si="115"/>
        <v>-1.1099141813298559</v>
      </c>
      <c r="AD228">
        <f t="shared" si="90"/>
        <v>26.11723316055835</v>
      </c>
      <c r="AE228">
        <f t="shared" si="116"/>
        <v>63.88276683944165</v>
      </c>
      <c r="AF228">
        <f t="shared" si="117"/>
        <v>0.007910089444017452</v>
      </c>
      <c r="AG228">
        <f t="shared" si="118"/>
        <v>63.89067692888567</v>
      </c>
      <c r="AH228">
        <f t="shared" si="91"/>
        <v>177.55191848816492</v>
      </c>
    </row>
    <row r="229" spans="4:34" ht="15">
      <c r="D229" s="1">
        <f t="shared" si="119"/>
        <v>40406</v>
      </c>
      <c r="E229" s="7">
        <f t="shared" si="92"/>
        <v>0.5</v>
      </c>
      <c r="F229" s="2">
        <f t="shared" si="93"/>
        <v>2455425.2916666665</v>
      </c>
      <c r="G229" s="3">
        <f t="shared" si="94"/>
        <v>0.10623659593885042</v>
      </c>
      <c r="I229">
        <f t="shared" si="95"/>
        <v>145.06570133924652</v>
      </c>
      <c r="J229">
        <f t="shared" si="96"/>
        <v>4181.945668106395</v>
      </c>
      <c r="K229">
        <f t="shared" si="97"/>
        <v>0.016704166702253165</v>
      </c>
      <c r="L229">
        <f t="shared" si="98"/>
        <v>-1.2597923103196165</v>
      </c>
      <c r="M229">
        <f t="shared" si="99"/>
        <v>143.8059090289269</v>
      </c>
      <c r="N229">
        <f t="shared" si="100"/>
        <v>4180.685875796075</v>
      </c>
      <c r="O229">
        <f t="shared" si="101"/>
        <v>1.0125476123775843</v>
      </c>
      <c r="P229">
        <f t="shared" si="102"/>
        <v>143.80493259026346</v>
      </c>
      <c r="Q229">
        <f t="shared" si="103"/>
        <v>23.437909591465573</v>
      </c>
      <c r="R229">
        <f t="shared" si="104"/>
        <v>23.438334932313598</v>
      </c>
      <c r="S229">
        <f t="shared" si="105"/>
        <v>146.12342068381002</v>
      </c>
      <c r="T229">
        <f t="shared" si="106"/>
        <v>13.585301776112473</v>
      </c>
      <c r="U229">
        <f t="shared" si="107"/>
        <v>0.04303091838670074</v>
      </c>
      <c r="V229">
        <f t="shared" si="108"/>
        <v>-4.235507708789764</v>
      </c>
      <c r="W229">
        <f t="shared" si="109"/>
        <v>102.84393033915038</v>
      </c>
      <c r="X229" s="7">
        <f t="shared" si="110"/>
        <v>0.5029413247977707</v>
      </c>
      <c r="Y229" s="7">
        <f t="shared" si="111"/>
        <v>0.21726374052235298</v>
      </c>
      <c r="Z229" s="7">
        <f t="shared" si="112"/>
        <v>0.7886189090731884</v>
      </c>
      <c r="AA229">
        <f t="shared" si="113"/>
        <v>822.751442713203</v>
      </c>
      <c r="AB229">
        <f t="shared" si="114"/>
        <v>715.7644922912102</v>
      </c>
      <c r="AC229">
        <f t="shared" si="115"/>
        <v>-1.0588769271974456</v>
      </c>
      <c r="AD229">
        <f t="shared" si="90"/>
        <v>26.431070258313728</v>
      </c>
      <c r="AE229">
        <f t="shared" si="116"/>
        <v>63.568929741686276</v>
      </c>
      <c r="AF229">
        <f t="shared" si="117"/>
        <v>0.008019937812276785</v>
      </c>
      <c r="AG229">
        <f t="shared" si="118"/>
        <v>63.576949679498554</v>
      </c>
      <c r="AH229">
        <f t="shared" si="91"/>
        <v>177.68720808670037</v>
      </c>
    </row>
    <row r="230" spans="4:34" ht="15">
      <c r="D230" s="1">
        <f t="shared" si="119"/>
        <v>40407</v>
      </c>
      <c r="E230" s="7">
        <f t="shared" si="92"/>
        <v>0.5</v>
      </c>
      <c r="F230" s="2">
        <f t="shared" si="93"/>
        <v>2455426.2916666665</v>
      </c>
      <c r="G230" s="3">
        <f t="shared" si="94"/>
        <v>0.10626397444672174</v>
      </c>
      <c r="I230">
        <f t="shared" si="95"/>
        <v>146.0513487011749</v>
      </c>
      <c r="J230">
        <f t="shared" si="96"/>
        <v>4182.931268387226</v>
      </c>
      <c r="K230">
        <f t="shared" si="97"/>
        <v>0.016704165550605696</v>
      </c>
      <c r="L230">
        <f t="shared" si="98"/>
        <v>-1.2840210565456527</v>
      </c>
      <c r="M230">
        <f t="shared" si="99"/>
        <v>144.76732764462926</v>
      </c>
      <c r="N230">
        <f t="shared" si="100"/>
        <v>4181.64724733068</v>
      </c>
      <c r="O230">
        <f t="shared" si="101"/>
        <v>1.0123584425700205</v>
      </c>
      <c r="P230">
        <f t="shared" si="102"/>
        <v>144.76635193795786</v>
      </c>
      <c r="Q230">
        <f t="shared" si="103"/>
        <v>23.437909235430407</v>
      </c>
      <c r="R230">
        <f t="shared" si="104"/>
        <v>23.438332242986206</v>
      </c>
      <c r="S230">
        <f t="shared" si="105"/>
        <v>147.0557792813844</v>
      </c>
      <c r="T230">
        <f t="shared" si="106"/>
        <v>13.266082166919212</v>
      </c>
      <c r="U230">
        <f t="shared" si="107"/>
        <v>0.04303090823103252</v>
      </c>
      <c r="V230">
        <f t="shared" si="108"/>
        <v>-4.022788703831551</v>
      </c>
      <c r="W230">
        <f t="shared" si="109"/>
        <v>102.5521870453651</v>
      </c>
      <c r="X230" s="7">
        <f t="shared" si="110"/>
        <v>0.5027936032665496</v>
      </c>
      <c r="Y230" s="7">
        <f t="shared" si="111"/>
        <v>0.21792641702942434</v>
      </c>
      <c r="Z230" s="7">
        <f t="shared" si="112"/>
        <v>0.7876607895036749</v>
      </c>
      <c r="AA230">
        <f t="shared" si="113"/>
        <v>820.4174963629208</v>
      </c>
      <c r="AB230">
        <f t="shared" si="114"/>
        <v>715.9772112961684</v>
      </c>
      <c r="AC230">
        <f t="shared" si="115"/>
        <v>-1.0056971759578914</v>
      </c>
      <c r="AD230">
        <f t="shared" si="90"/>
        <v>26.748543053187912</v>
      </c>
      <c r="AE230">
        <f t="shared" si="116"/>
        <v>63.251456946812084</v>
      </c>
      <c r="AF230">
        <f t="shared" si="117"/>
        <v>0.008131666306361824</v>
      </c>
      <c r="AG230">
        <f t="shared" si="118"/>
        <v>63.259588613118446</v>
      </c>
      <c r="AH230">
        <f t="shared" si="91"/>
        <v>177.82471064191918</v>
      </c>
    </row>
    <row r="231" spans="4:34" ht="15">
      <c r="D231" s="1">
        <f t="shared" si="119"/>
        <v>40408</v>
      </c>
      <c r="E231" s="7">
        <f t="shared" si="92"/>
        <v>0.5</v>
      </c>
      <c r="F231" s="2">
        <f t="shared" si="93"/>
        <v>2455427.2916666665</v>
      </c>
      <c r="G231" s="3">
        <f t="shared" si="94"/>
        <v>0.10629135295459306</v>
      </c>
      <c r="I231">
        <f t="shared" si="95"/>
        <v>147.0369960631033</v>
      </c>
      <c r="J231">
        <f t="shared" si="96"/>
        <v>4183.916868668056</v>
      </c>
      <c r="K231">
        <f t="shared" si="97"/>
        <v>0.016704164398958037</v>
      </c>
      <c r="L231">
        <f t="shared" si="98"/>
        <v>-1.3078870142430998</v>
      </c>
      <c r="M231">
        <f t="shared" si="99"/>
        <v>145.72910904886018</v>
      </c>
      <c r="N231">
        <f t="shared" si="100"/>
        <v>4182.608981653812</v>
      </c>
      <c r="O231">
        <f t="shared" si="101"/>
        <v>1.0121656689125387</v>
      </c>
      <c r="P231">
        <f t="shared" si="102"/>
        <v>145.728134070154</v>
      </c>
      <c r="Q231">
        <f t="shared" si="103"/>
        <v>23.43790887939524</v>
      </c>
      <c r="R231">
        <f t="shared" si="104"/>
        <v>23.438329553297486</v>
      </c>
      <c r="S231">
        <f t="shared" si="105"/>
        <v>147.98602930257005</v>
      </c>
      <c r="T231">
        <f t="shared" si="106"/>
        <v>12.943360588148693</v>
      </c>
      <c r="U231">
        <f t="shared" si="107"/>
        <v>0.043030898074001095</v>
      </c>
      <c r="V231">
        <f t="shared" si="108"/>
        <v>-3.801682884514842</v>
      </c>
      <c r="W231">
        <f t="shared" si="109"/>
        <v>102.25839172235197</v>
      </c>
      <c r="X231" s="7">
        <f t="shared" si="110"/>
        <v>0.5026400575586908</v>
      </c>
      <c r="Y231" s="7">
        <f t="shared" si="111"/>
        <v>0.21858896944104644</v>
      </c>
      <c r="Z231" s="7">
        <f t="shared" si="112"/>
        <v>0.7866911456763351</v>
      </c>
      <c r="AA231">
        <f t="shared" si="113"/>
        <v>818.0671337788158</v>
      </c>
      <c r="AB231">
        <f t="shared" si="114"/>
        <v>716.1983171154851</v>
      </c>
      <c r="AC231">
        <f t="shared" si="115"/>
        <v>-0.9504207211287223</v>
      </c>
      <c r="AD231">
        <f t="shared" si="90"/>
        <v>27.069574271247568</v>
      </c>
      <c r="AE231">
        <f t="shared" si="116"/>
        <v>62.93042572875243</v>
      </c>
      <c r="AF231">
        <f t="shared" si="117"/>
        <v>0.008245280634329694</v>
      </c>
      <c r="AG231">
        <f t="shared" si="118"/>
        <v>62.93867100938676</v>
      </c>
      <c r="AH231">
        <f t="shared" si="91"/>
        <v>177.964224121008</v>
      </c>
    </row>
    <row r="232" spans="4:34" ht="15">
      <c r="D232" s="1">
        <f t="shared" si="119"/>
        <v>40409</v>
      </c>
      <c r="E232" s="7">
        <f t="shared" si="92"/>
        <v>0.5</v>
      </c>
      <c r="F232" s="2">
        <f t="shared" si="93"/>
        <v>2455428.2916666665</v>
      </c>
      <c r="G232" s="3">
        <f t="shared" si="94"/>
        <v>0.10631873146246439</v>
      </c>
      <c r="I232">
        <f t="shared" si="95"/>
        <v>148.02264342503258</v>
      </c>
      <c r="J232">
        <f t="shared" si="96"/>
        <v>4184.902468948886</v>
      </c>
      <c r="K232">
        <f t="shared" si="97"/>
        <v>0.016704163247310187</v>
      </c>
      <c r="L232">
        <f t="shared" si="98"/>
        <v>-1.331383177871687</v>
      </c>
      <c r="M232">
        <f t="shared" si="99"/>
        <v>146.6912602471609</v>
      </c>
      <c r="N232">
        <f t="shared" si="100"/>
        <v>4183.571085771015</v>
      </c>
      <c r="O232">
        <f t="shared" si="101"/>
        <v>1.011969344356576</v>
      </c>
      <c r="P232">
        <f t="shared" si="102"/>
        <v>146.69028599239246</v>
      </c>
      <c r="Q232">
        <f t="shared" si="103"/>
        <v>23.437908523360075</v>
      </c>
      <c r="R232">
        <f t="shared" si="104"/>
        <v>23.43832686324944</v>
      </c>
      <c r="S232">
        <f t="shared" si="105"/>
        <v>148.91421813913018</v>
      </c>
      <c r="T232">
        <f t="shared" si="106"/>
        <v>12.617224695457832</v>
      </c>
      <c r="U232">
        <f t="shared" si="107"/>
        <v>0.043030887915614054</v>
      </c>
      <c r="V232">
        <f t="shared" si="108"/>
        <v>-3.5723816075062422</v>
      </c>
      <c r="W232">
        <f t="shared" si="109"/>
        <v>101.96262736894401</v>
      </c>
      <c r="X232" s="7">
        <f t="shared" si="110"/>
        <v>0.5024808205607683</v>
      </c>
      <c r="Y232" s="7">
        <f t="shared" si="111"/>
        <v>0.2192513000914793</v>
      </c>
      <c r="Z232" s="7">
        <f t="shared" si="112"/>
        <v>0.7857103410300572</v>
      </c>
      <c r="AA232">
        <f t="shared" si="113"/>
        <v>815.7010189515521</v>
      </c>
      <c r="AB232">
        <f t="shared" si="114"/>
        <v>716.4276183924937</v>
      </c>
      <c r="AC232">
        <f t="shared" si="115"/>
        <v>-0.8930954018765647</v>
      </c>
      <c r="AD232">
        <f t="shared" si="90"/>
        <v>27.394086138687705</v>
      </c>
      <c r="AE232">
        <f t="shared" si="116"/>
        <v>62.605913861312295</v>
      </c>
      <c r="AF232">
        <f t="shared" si="117"/>
        <v>0.008360786983476894</v>
      </c>
      <c r="AG232">
        <f t="shared" si="118"/>
        <v>62.61427464829577</v>
      </c>
      <c r="AH232">
        <f t="shared" si="91"/>
        <v>178.1055504118449</v>
      </c>
    </row>
    <row r="233" spans="4:34" ht="15">
      <c r="D233" s="1">
        <f t="shared" si="119"/>
        <v>40410</v>
      </c>
      <c r="E233" s="7">
        <f t="shared" si="92"/>
        <v>0.5</v>
      </c>
      <c r="F233" s="2">
        <f t="shared" si="93"/>
        <v>2455429.2916666665</v>
      </c>
      <c r="G233" s="3">
        <f t="shared" si="94"/>
        <v>0.1063461099703357</v>
      </c>
      <c r="I233">
        <f t="shared" si="95"/>
        <v>149.00829078696188</v>
      </c>
      <c r="J233">
        <f t="shared" si="96"/>
        <v>4185.888069229716</v>
      </c>
      <c r="K233">
        <f t="shared" si="97"/>
        <v>0.016704162095662146</v>
      </c>
      <c r="L233">
        <f t="shared" si="98"/>
        <v>-1.3545026316964666</v>
      </c>
      <c r="M233">
        <f t="shared" si="99"/>
        <v>147.6537881552654</v>
      </c>
      <c r="N233">
        <f t="shared" si="100"/>
        <v>4184.53356659802</v>
      </c>
      <c r="O233">
        <f t="shared" si="101"/>
        <v>1.0117695228919577</v>
      </c>
      <c r="P233">
        <f t="shared" si="102"/>
        <v>147.65281462040662</v>
      </c>
      <c r="Q233">
        <f t="shared" si="103"/>
        <v>23.43790816732491</v>
      </c>
      <c r="R233">
        <f t="shared" si="104"/>
        <v>23.438324172844055</v>
      </c>
      <c r="S233">
        <f t="shared" si="105"/>
        <v>149.8403952579283</v>
      </c>
      <c r="T233">
        <f t="shared" si="106"/>
        <v>12.287762336281258</v>
      </c>
      <c r="U233">
        <f t="shared" si="107"/>
        <v>0.043030877755878896</v>
      </c>
      <c r="V233">
        <f t="shared" si="108"/>
        <v>-3.3350841017826705</v>
      </c>
      <c r="W233">
        <f t="shared" si="109"/>
        <v>101.66497473986082</v>
      </c>
      <c r="X233" s="7">
        <f t="shared" si="110"/>
        <v>0.502316030626238</v>
      </c>
      <c r="Y233" s="7">
        <f t="shared" si="111"/>
        <v>0.2199133230155135</v>
      </c>
      <c r="Z233" s="7">
        <f t="shared" si="112"/>
        <v>0.7847187382369626</v>
      </c>
      <c r="AA233">
        <f t="shared" si="113"/>
        <v>813.3197979188866</v>
      </c>
      <c r="AB233">
        <f t="shared" si="114"/>
        <v>716.6649158982174</v>
      </c>
      <c r="AC233">
        <f t="shared" si="115"/>
        <v>-0.8337710254456567</v>
      </c>
      <c r="AD233">
        <f t="shared" si="90"/>
        <v>27.722000361355615</v>
      </c>
      <c r="AE233">
        <f t="shared" si="116"/>
        <v>62.27799963864439</v>
      </c>
      <c r="AF233">
        <f t="shared" si="117"/>
        <v>0.008478192013479822</v>
      </c>
      <c r="AG233">
        <f t="shared" si="118"/>
        <v>62.286477830657866</v>
      </c>
      <c r="AH233">
        <f t="shared" si="91"/>
        <v>178.2484954734423</v>
      </c>
    </row>
    <row r="234" spans="4:34" ht="15">
      <c r="D234" s="1">
        <f t="shared" si="119"/>
        <v>40411</v>
      </c>
      <c r="E234" s="7">
        <f t="shared" si="92"/>
        <v>0.5</v>
      </c>
      <c r="F234" s="2">
        <f t="shared" si="93"/>
        <v>2455430.2916666665</v>
      </c>
      <c r="G234" s="3">
        <f t="shared" si="94"/>
        <v>0.10637348847820702</v>
      </c>
      <c r="I234">
        <f t="shared" si="95"/>
        <v>149.99393814889208</v>
      </c>
      <c r="J234">
        <f t="shared" si="96"/>
        <v>4186.873669510545</v>
      </c>
      <c r="K234">
        <f t="shared" si="97"/>
        <v>0.01670416094401392</v>
      </c>
      <c r="L234">
        <f t="shared" si="98"/>
        <v>-1.3772385517550223</v>
      </c>
      <c r="M234">
        <f t="shared" si="99"/>
        <v>148.61669959713706</v>
      </c>
      <c r="N234">
        <f t="shared" si="100"/>
        <v>4185.49643095879</v>
      </c>
      <c r="O234">
        <f t="shared" si="101"/>
        <v>1.011566259535545</v>
      </c>
      <c r="P234">
        <f t="shared" si="102"/>
        <v>148.61572677815923</v>
      </c>
      <c r="Q234">
        <f t="shared" si="103"/>
        <v>23.437907811289744</v>
      </c>
      <c r="R234">
        <f t="shared" si="104"/>
        <v>23.438321482083328</v>
      </c>
      <c r="S234">
        <f t="shared" si="105"/>
        <v>150.76461213439472</v>
      </c>
      <c r="T234">
        <f t="shared" si="106"/>
        <v>11.95506153456868</v>
      </c>
      <c r="U234">
        <f t="shared" si="107"/>
        <v>0.04303086759480317</v>
      </c>
      <c r="V234">
        <f t="shared" si="108"/>
        <v>-3.0899971624996865</v>
      </c>
      <c r="W234">
        <f t="shared" si="109"/>
        <v>101.36551236992004</v>
      </c>
      <c r="X234" s="7">
        <f t="shared" si="110"/>
        <v>0.502145831362847</v>
      </c>
      <c r="Y234" s="7">
        <f t="shared" si="111"/>
        <v>0.22057496366862459</v>
      </c>
      <c r="Z234" s="7">
        <f t="shared" si="112"/>
        <v>0.7837166990570692</v>
      </c>
      <c r="AA234">
        <f t="shared" si="113"/>
        <v>810.9240989593603</v>
      </c>
      <c r="AB234">
        <f t="shared" si="114"/>
        <v>716.9100028375003</v>
      </c>
      <c r="AC234">
        <f t="shared" si="115"/>
        <v>-0.7724992906249213</v>
      </c>
      <c r="AD234">
        <f t="shared" si="90"/>
        <v>28.05323810516427</v>
      </c>
      <c r="AE234">
        <f t="shared" si="116"/>
        <v>61.94676189483573</v>
      </c>
      <c r="AF234">
        <f t="shared" si="117"/>
        <v>0.008597502849029257</v>
      </c>
      <c r="AG234">
        <f t="shared" si="118"/>
        <v>61.95535939768476</v>
      </c>
      <c r="AH234">
        <f t="shared" si="91"/>
        <v>178.39286946062145</v>
      </c>
    </row>
    <row r="235" spans="4:34" ht="15">
      <c r="D235" s="1">
        <f t="shared" si="119"/>
        <v>40412</v>
      </c>
      <c r="E235" s="7">
        <f t="shared" si="92"/>
        <v>0.5</v>
      </c>
      <c r="F235" s="2">
        <f t="shared" si="93"/>
        <v>2455431.2916666665</v>
      </c>
      <c r="G235" s="3">
        <f t="shared" si="94"/>
        <v>0.10640086698607834</v>
      </c>
      <c r="I235">
        <f t="shared" si="95"/>
        <v>150.9795855108232</v>
      </c>
      <c r="J235">
        <f t="shared" si="96"/>
        <v>4187.8592697913755</v>
      </c>
      <c r="K235">
        <f t="shared" si="97"/>
        <v>0.0167041597923655</v>
      </c>
      <c r="L235">
        <f t="shared" si="98"/>
        <v>-1.399584207818892</v>
      </c>
      <c r="M235">
        <f t="shared" si="99"/>
        <v>149.5800013030043</v>
      </c>
      <c r="N235">
        <f t="shared" si="100"/>
        <v>4186.459685583556</v>
      </c>
      <c r="O235">
        <f t="shared" si="101"/>
        <v>1.0113596103196032</v>
      </c>
      <c r="P235">
        <f t="shared" si="102"/>
        <v>149.57902919587812</v>
      </c>
      <c r="Q235">
        <f t="shared" si="103"/>
        <v>23.437907455254575</v>
      </c>
      <c r="R235">
        <f t="shared" si="104"/>
        <v>23.438318790969248</v>
      </c>
      <c r="S235">
        <f t="shared" si="105"/>
        <v>151.68692218638967</v>
      </c>
      <c r="T235">
        <f t="shared" si="106"/>
        <v>11.619210477274548</v>
      </c>
      <c r="U235">
        <f t="shared" si="107"/>
        <v>0.043030857432394376</v>
      </c>
      <c r="V235">
        <f t="shared" si="108"/>
        <v>-2.8373348499495665</v>
      </c>
      <c r="W235">
        <f t="shared" si="109"/>
        <v>101.0643166031737</v>
      </c>
      <c r="X235" s="7">
        <f t="shared" si="110"/>
        <v>0.501970371423576</v>
      </c>
      <c r="Y235" s="7">
        <f t="shared" si="111"/>
        <v>0.22123615863698243</v>
      </c>
      <c r="Z235" s="7">
        <f t="shared" si="112"/>
        <v>0.7827045842101695</v>
      </c>
      <c r="AA235">
        <f t="shared" si="113"/>
        <v>808.5145328253896</v>
      </c>
      <c r="AB235">
        <f t="shared" si="114"/>
        <v>717.1626651500504</v>
      </c>
      <c r="AC235">
        <f t="shared" si="115"/>
        <v>-0.7093337124873926</v>
      </c>
      <c r="AD235">
        <f t="shared" si="90"/>
        <v>28.387719977438323</v>
      </c>
      <c r="AE235">
        <f t="shared" si="116"/>
        <v>61.61228002256168</v>
      </c>
      <c r="AF235">
        <f t="shared" si="117"/>
        <v>0.00871872707192361</v>
      </c>
      <c r="AG235">
        <f t="shared" si="118"/>
        <v>61.6209987496336</v>
      </c>
      <c r="AH235">
        <f t="shared" si="91"/>
        <v>178.53848682457408</v>
      </c>
    </row>
    <row r="236" spans="4:34" ht="15">
      <c r="D236" s="1">
        <f t="shared" si="119"/>
        <v>40413</v>
      </c>
      <c r="E236" s="7">
        <f t="shared" si="92"/>
        <v>0.5</v>
      </c>
      <c r="F236" s="2">
        <f t="shared" si="93"/>
        <v>2455432.2916666665</v>
      </c>
      <c r="G236" s="3">
        <f t="shared" si="94"/>
        <v>0.10642824549394966</v>
      </c>
      <c r="I236">
        <f t="shared" si="95"/>
        <v>151.9652328727543</v>
      </c>
      <c r="J236">
        <f t="shared" si="96"/>
        <v>4188.844870072205</v>
      </c>
      <c r="K236">
        <f t="shared" si="97"/>
        <v>0.01670415864071689</v>
      </c>
      <c r="L236">
        <f t="shared" si="98"/>
        <v>-1.42153296534862</v>
      </c>
      <c r="M236">
        <f t="shared" si="99"/>
        <v>150.54369990740568</v>
      </c>
      <c r="N236">
        <f t="shared" si="100"/>
        <v>4187.423337106856</v>
      </c>
      <c r="O236">
        <f t="shared" si="101"/>
        <v>1.0111496322798776</v>
      </c>
      <c r="P236">
        <f t="shared" si="102"/>
        <v>150.54272850810122</v>
      </c>
      <c r="Q236">
        <f t="shared" si="103"/>
        <v>23.43790709921941</v>
      </c>
      <c r="R236">
        <f t="shared" si="104"/>
        <v>23.43831609950382</v>
      </c>
      <c r="S236">
        <f t="shared" si="105"/>
        <v>152.60738070857178</v>
      </c>
      <c r="T236">
        <f t="shared" si="106"/>
        <v>11.280297502557586</v>
      </c>
      <c r="U236">
        <f t="shared" si="107"/>
        <v>0.0430308472686601</v>
      </c>
      <c r="V236">
        <f t="shared" si="108"/>
        <v>-2.577318194469186</v>
      </c>
      <c r="W236">
        <f t="shared" si="109"/>
        <v>100.76146162664948</v>
      </c>
      <c r="X236" s="7">
        <f t="shared" si="110"/>
        <v>0.5017898043017147</v>
      </c>
      <c r="Y236" s="7">
        <f t="shared" si="111"/>
        <v>0.2218968553387995</v>
      </c>
      <c r="Z236" s="7">
        <f t="shared" si="112"/>
        <v>0.7816827532646299</v>
      </c>
      <c r="AA236">
        <f t="shared" si="113"/>
        <v>806.0916930131958</v>
      </c>
      <c r="AB236">
        <f t="shared" si="114"/>
        <v>717.4226818055308</v>
      </c>
      <c r="AC236">
        <f t="shared" si="115"/>
        <v>-0.6443295486172929</v>
      </c>
      <c r="AD236">
        <f t="shared" si="90"/>
        <v>28.725366009227685</v>
      </c>
      <c r="AE236">
        <f t="shared" si="116"/>
        <v>61.274633990772315</v>
      </c>
      <c r="AF236">
        <f t="shared" si="117"/>
        <v>0.008841872712581418</v>
      </c>
      <c r="AG236">
        <f t="shared" si="118"/>
        <v>61.283475863484895</v>
      </c>
      <c r="AH236">
        <f t="shared" si="91"/>
        <v>178.68516639107725</v>
      </c>
    </row>
    <row r="237" spans="4:34" ht="15">
      <c r="D237" s="1">
        <f t="shared" si="119"/>
        <v>40414</v>
      </c>
      <c r="E237" s="7">
        <f t="shared" si="92"/>
        <v>0.5</v>
      </c>
      <c r="F237" s="2">
        <f t="shared" si="93"/>
        <v>2455433.2916666665</v>
      </c>
      <c r="G237" s="3">
        <f t="shared" si="94"/>
        <v>0.10645562400182099</v>
      </c>
      <c r="I237">
        <f t="shared" si="95"/>
        <v>152.95088023468543</v>
      </c>
      <c r="J237">
        <f t="shared" si="96"/>
        <v>4189.830470353033</v>
      </c>
      <c r="K237">
        <f t="shared" si="97"/>
        <v>0.01670415748906809</v>
      </c>
      <c r="L237">
        <f t="shared" si="98"/>
        <v>-1.4430782874425394</v>
      </c>
      <c r="M237">
        <f t="shared" si="99"/>
        <v>151.50780194724288</v>
      </c>
      <c r="N237">
        <f t="shared" si="100"/>
        <v>4188.387392065591</v>
      </c>
      <c r="O237">
        <f t="shared" si="101"/>
        <v>1.0109363834433878</v>
      </c>
      <c r="P237">
        <f t="shared" si="102"/>
        <v>151.5068312517296</v>
      </c>
      <c r="Q237">
        <f t="shared" si="103"/>
        <v>23.437906743184243</v>
      </c>
      <c r="R237">
        <f t="shared" si="104"/>
        <v>23.43831340768903</v>
      </c>
      <c r="S237">
        <f t="shared" si="105"/>
        <v>153.52604480735894</v>
      </c>
      <c r="T237">
        <f t="shared" si="106"/>
        <v>10.938411089649055</v>
      </c>
      <c r="U237">
        <f t="shared" si="107"/>
        <v>0.043030837103607826</v>
      </c>
      <c r="V237">
        <f t="shared" si="108"/>
        <v>-2.310174908080331</v>
      </c>
      <c r="W237">
        <f t="shared" si="109"/>
        <v>100.4570195083925</v>
      </c>
      <c r="X237" s="7">
        <f t="shared" si="110"/>
        <v>0.5016042881306114</v>
      </c>
      <c r="Y237" s="7">
        <f t="shared" si="111"/>
        <v>0.22255701171840997</v>
      </c>
      <c r="Z237" s="7">
        <f t="shared" si="112"/>
        <v>0.7806515645428129</v>
      </c>
      <c r="AA237">
        <f t="shared" si="113"/>
        <v>803.65615606714</v>
      </c>
      <c r="AB237">
        <f t="shared" si="114"/>
        <v>717.6898250919197</v>
      </c>
      <c r="AC237">
        <f t="shared" si="115"/>
        <v>-0.5775437270200712</v>
      </c>
      <c r="AD237">
        <f t="shared" si="90"/>
        <v>29.066095638607994</v>
      </c>
      <c r="AE237">
        <f t="shared" si="116"/>
        <v>60.93390436139201</v>
      </c>
      <c r="AF237">
        <f t="shared" si="117"/>
        <v>0.00896694824092584</v>
      </c>
      <c r="AG237">
        <f t="shared" si="118"/>
        <v>60.942871309632935</v>
      </c>
      <c r="AH237">
        <f t="shared" si="91"/>
        <v>178.8327314180159</v>
      </c>
    </row>
    <row r="238" spans="4:34" ht="15">
      <c r="D238" s="1">
        <f t="shared" si="119"/>
        <v>40415</v>
      </c>
      <c r="E238" s="7">
        <f t="shared" si="92"/>
        <v>0.5</v>
      </c>
      <c r="F238" s="2">
        <f t="shared" si="93"/>
        <v>2455434.2916666665</v>
      </c>
      <c r="G238" s="3">
        <f t="shared" si="94"/>
        <v>0.10648300250969231</v>
      </c>
      <c r="I238">
        <f t="shared" si="95"/>
        <v>153.93652759661654</v>
      </c>
      <c r="J238">
        <f t="shared" si="96"/>
        <v>4190.816070633862</v>
      </c>
      <c r="K238">
        <f t="shared" si="97"/>
        <v>0.0167041563374191</v>
      </c>
      <c r="L238">
        <f t="shared" si="98"/>
        <v>-1.464213736778209</v>
      </c>
      <c r="M238">
        <f t="shared" si="99"/>
        <v>152.47231385983832</v>
      </c>
      <c r="N238">
        <f t="shared" si="100"/>
        <v>4189.351856897084</v>
      </c>
      <c r="O238">
        <f t="shared" si="101"/>
        <v>1.010719922815925</v>
      </c>
      <c r="P238">
        <f t="shared" si="102"/>
        <v>152.47134386408513</v>
      </c>
      <c r="Q238">
        <f t="shared" si="103"/>
        <v>23.437906387149077</v>
      </c>
      <c r="R238">
        <f t="shared" si="104"/>
        <v>23.438310715526878</v>
      </c>
      <c r="S238">
        <f t="shared" si="105"/>
        <v>154.44297333655422</v>
      </c>
      <c r="T238">
        <f t="shared" si="106"/>
        <v>10.593639850347854</v>
      </c>
      <c r="U238">
        <f t="shared" si="107"/>
        <v>0.04303082693724512</v>
      </c>
      <c r="V238">
        <f t="shared" si="108"/>
        <v>-2.036139103571523</v>
      </c>
      <c r="W238">
        <f t="shared" si="109"/>
        <v>100.15106023951539</v>
      </c>
      <c r="X238" s="7">
        <f t="shared" si="110"/>
        <v>0.5014139854885913</v>
      </c>
      <c r="Y238" s="7">
        <f t="shared" si="111"/>
        <v>0.2232165959343819</v>
      </c>
      <c r="Z238" s="7">
        <f t="shared" si="112"/>
        <v>0.7796113750428008</v>
      </c>
      <c r="AA238">
        <f t="shared" si="113"/>
        <v>801.2084819161231</v>
      </c>
      <c r="AB238">
        <f t="shared" si="114"/>
        <v>717.9638608964285</v>
      </c>
      <c r="AC238">
        <f t="shared" si="115"/>
        <v>-0.5090347758928715</v>
      </c>
      <c r="AD238">
        <f t="shared" si="90"/>
        <v>29.409827694975135</v>
      </c>
      <c r="AE238">
        <f t="shared" si="116"/>
        <v>60.590172305024865</v>
      </c>
      <c r="AF238">
        <f t="shared" si="117"/>
        <v>0.009093962556587462</v>
      </c>
      <c r="AG238">
        <f t="shared" si="118"/>
        <v>60.599266267581456</v>
      </c>
      <c r="AH238">
        <f t="shared" si="91"/>
        <v>178.98100963371098</v>
      </c>
    </row>
    <row r="239" spans="4:34" ht="15">
      <c r="D239" s="1">
        <f t="shared" si="119"/>
        <v>40416</v>
      </c>
      <c r="E239" s="7">
        <f t="shared" si="92"/>
        <v>0.5</v>
      </c>
      <c r="F239" s="2">
        <f t="shared" si="93"/>
        <v>2455435.2916666665</v>
      </c>
      <c r="G239" s="3">
        <f t="shared" si="94"/>
        <v>0.10651038101756363</v>
      </c>
      <c r="I239">
        <f t="shared" si="95"/>
        <v>154.92217495854948</v>
      </c>
      <c r="J239">
        <f t="shared" si="96"/>
        <v>4191.801670914691</v>
      </c>
      <c r="K239">
        <f t="shared" si="97"/>
        <v>0.016704155185769922</v>
      </c>
      <c r="L239">
        <f t="shared" si="98"/>
        <v>-1.4849329775464095</v>
      </c>
      <c r="M239">
        <f t="shared" si="99"/>
        <v>153.43724198100307</v>
      </c>
      <c r="N239">
        <f t="shared" si="100"/>
        <v>4190.316737937145</v>
      </c>
      <c r="O239">
        <f t="shared" si="101"/>
        <v>1.0105003103692634</v>
      </c>
      <c r="P239">
        <f t="shared" si="102"/>
        <v>153.43627268097825</v>
      </c>
      <c r="Q239">
        <f t="shared" si="103"/>
        <v>23.43790603111391</v>
      </c>
      <c r="R239">
        <f t="shared" si="104"/>
        <v>23.438308023019356</v>
      </c>
      <c r="S239">
        <f t="shared" si="105"/>
        <v>155.35822683370932</v>
      </c>
      <c r="T239">
        <f t="shared" si="106"/>
        <v>10.246072522094858</v>
      </c>
      <c r="U239">
        <f t="shared" si="107"/>
        <v>0.043030816769579504</v>
      </c>
      <c r="V239">
        <f t="shared" si="108"/>
        <v>-1.7554510216424821</v>
      </c>
      <c r="W239">
        <f t="shared" si="109"/>
        <v>99.84365177997422</v>
      </c>
      <c r="X239" s="7">
        <f t="shared" si="110"/>
        <v>0.501219063209474</v>
      </c>
      <c r="Y239" s="7">
        <f t="shared" si="111"/>
        <v>0.22387558604287894</v>
      </c>
      <c r="Z239" s="7">
        <f t="shared" si="112"/>
        <v>0.778562540376069</v>
      </c>
      <c r="AA239">
        <f t="shared" si="113"/>
        <v>798.7492142397938</v>
      </c>
      <c r="AB239">
        <f t="shared" si="114"/>
        <v>718.2445489783576</v>
      </c>
      <c r="AC239">
        <f t="shared" si="115"/>
        <v>-0.4388627554106108</v>
      </c>
      <c r="AD239">
        <f t="shared" si="90"/>
        <v>29.756480384333376</v>
      </c>
      <c r="AE239">
        <f t="shared" si="116"/>
        <v>60.24351961566663</v>
      </c>
      <c r="AF239">
        <f t="shared" si="117"/>
        <v>0.00922292497836636</v>
      </c>
      <c r="AG239">
        <f t="shared" si="118"/>
        <v>60.252742540644995</v>
      </c>
      <c r="AH239">
        <f t="shared" si="91"/>
        <v>179.12983325772632</v>
      </c>
    </row>
    <row r="240" spans="4:34" ht="15">
      <c r="D240" s="1">
        <f t="shared" si="119"/>
        <v>40417</v>
      </c>
      <c r="E240" s="7">
        <f t="shared" si="92"/>
        <v>0.5</v>
      </c>
      <c r="F240" s="2">
        <f t="shared" si="93"/>
        <v>2455436.2916666665</v>
      </c>
      <c r="G240" s="3">
        <f t="shared" si="94"/>
        <v>0.10653775952543494</v>
      </c>
      <c r="I240">
        <f t="shared" si="95"/>
        <v>155.9078223204824</v>
      </c>
      <c r="J240">
        <f t="shared" si="96"/>
        <v>4192.787271195519</v>
      </c>
      <c r="K240">
        <f t="shared" si="97"/>
        <v>0.016704154034120552</v>
      </c>
      <c r="L240">
        <f t="shared" si="98"/>
        <v>-1.5052297773772527</v>
      </c>
      <c r="M240">
        <f t="shared" si="99"/>
        <v>154.40259254310516</v>
      </c>
      <c r="N240">
        <f t="shared" si="100"/>
        <v>4191.2820414181415</v>
      </c>
      <c r="O240">
        <f t="shared" si="101"/>
        <v>1.0102776070280801</v>
      </c>
      <c r="P240">
        <f t="shared" si="102"/>
        <v>154.40162393477635</v>
      </c>
      <c r="Q240">
        <f t="shared" si="103"/>
        <v>23.437905675078746</v>
      </c>
      <c r="R240">
        <f t="shared" si="104"/>
        <v>23.438305330168465</v>
      </c>
      <c r="S240">
        <f t="shared" si="105"/>
        <v>156.27186745727138</v>
      </c>
      <c r="T240">
        <f t="shared" si="106"/>
        <v>9.895797962583318</v>
      </c>
      <c r="U240">
        <f t="shared" si="107"/>
        <v>0.04303080660061852</v>
      </c>
      <c r="V240">
        <f t="shared" si="108"/>
        <v>-1.4683567666524044</v>
      </c>
      <c r="W240">
        <f t="shared" si="109"/>
        <v>99.53486010780647</v>
      </c>
      <c r="X240" s="7">
        <f t="shared" si="110"/>
        <v>0.5010196921990643</v>
      </c>
      <c r="Y240" s="7">
        <f t="shared" si="111"/>
        <v>0.22453396967737968</v>
      </c>
      <c r="Z240" s="7">
        <f t="shared" si="112"/>
        <v>0.7775054147207489</v>
      </c>
      <c r="AA240">
        <f t="shared" si="113"/>
        <v>796.2788808624517</v>
      </c>
      <c r="AB240">
        <f t="shared" si="114"/>
        <v>718.5316432333476</v>
      </c>
      <c r="AC240">
        <f t="shared" si="115"/>
        <v>-0.36708919166309784</v>
      </c>
      <c r="AD240">
        <f t="shared" si="90"/>
        <v>30.10597127556371</v>
      </c>
      <c r="AE240">
        <f t="shared" si="116"/>
        <v>59.89402872443629</v>
      </c>
      <c r="AF240">
        <f t="shared" si="117"/>
        <v>0.009353845232886874</v>
      </c>
      <c r="AG240">
        <f t="shared" si="118"/>
        <v>59.903382569669176</v>
      </c>
      <c r="AH240">
        <f t="shared" si="91"/>
        <v>179.27903900547267</v>
      </c>
    </row>
    <row r="241" spans="4:34" ht="15">
      <c r="D241" s="1">
        <f t="shared" si="119"/>
        <v>40418</v>
      </c>
      <c r="E241" s="7">
        <f t="shared" si="92"/>
        <v>0.5</v>
      </c>
      <c r="F241" s="2">
        <f t="shared" si="93"/>
        <v>2455437.2916666665</v>
      </c>
      <c r="G241" s="3">
        <f t="shared" si="94"/>
        <v>0.10656513803330626</v>
      </c>
      <c r="I241">
        <f t="shared" si="95"/>
        <v>156.89346968241534</v>
      </c>
      <c r="J241">
        <f t="shared" si="96"/>
        <v>4193.772871476347</v>
      </c>
      <c r="K241">
        <f t="shared" si="97"/>
        <v>0.016704152882470995</v>
      </c>
      <c r="L241">
        <f t="shared" si="98"/>
        <v>-1.525098009257663</v>
      </c>
      <c r="M241">
        <f t="shared" si="99"/>
        <v>155.36837167315767</v>
      </c>
      <c r="N241">
        <f t="shared" si="100"/>
        <v>4192.247773467089</v>
      </c>
      <c r="O241">
        <f t="shared" si="101"/>
        <v>1.0100518746565754</v>
      </c>
      <c r="P241">
        <f t="shared" si="102"/>
        <v>155.367403752492</v>
      </c>
      <c r="Q241">
        <f t="shared" si="103"/>
        <v>23.43790531904358</v>
      </c>
      <c r="R241">
        <f t="shared" si="104"/>
        <v>23.438302636976193</v>
      </c>
      <c r="S241">
        <f t="shared" si="105"/>
        <v>157.18395892457795</v>
      </c>
      <c r="T241">
        <f t="shared" si="106"/>
        <v>9.542905145849879</v>
      </c>
      <c r="U241">
        <f t="shared" si="107"/>
        <v>0.04303079643036969</v>
      </c>
      <c r="V241">
        <f t="shared" si="108"/>
        <v>-1.1751080514215646</v>
      </c>
      <c r="W241">
        <f t="shared" si="109"/>
        <v>99.22474927157053</v>
      </c>
      <c r="X241" s="7">
        <f t="shared" si="110"/>
        <v>0.5008160472579317</v>
      </c>
      <c r="Y241" s="7">
        <f t="shared" si="111"/>
        <v>0.22519174372579137</v>
      </c>
      <c r="Z241" s="7">
        <f t="shared" si="112"/>
        <v>0.7764403507900721</v>
      </c>
      <c r="AA241">
        <f t="shared" si="113"/>
        <v>793.7979941725642</v>
      </c>
      <c r="AB241">
        <f t="shared" si="114"/>
        <v>718.8248919485784</v>
      </c>
      <c r="AC241">
        <f t="shared" si="115"/>
        <v>-0.2937770128554007</v>
      </c>
      <c r="AD241">
        <f t="shared" si="90"/>
        <v>30.45821728766088</v>
      </c>
      <c r="AE241">
        <f t="shared" si="116"/>
        <v>59.54178271233912</v>
      </c>
      <c r="AF241">
        <f t="shared" si="117"/>
        <v>0.00948673344237603</v>
      </c>
      <c r="AG241">
        <f t="shared" si="118"/>
        <v>59.55126944578149</v>
      </c>
      <c r="AH241">
        <f t="shared" si="91"/>
        <v>179.42846807816193</v>
      </c>
    </row>
    <row r="242" spans="4:34" ht="15">
      <c r="D242" s="1">
        <f t="shared" si="119"/>
        <v>40419</v>
      </c>
      <c r="E242" s="7">
        <f t="shared" si="92"/>
        <v>0.5</v>
      </c>
      <c r="F242" s="2">
        <f t="shared" si="93"/>
        <v>2455438.2916666665</v>
      </c>
      <c r="G242" s="3">
        <f t="shared" si="94"/>
        <v>0.10659251654117759</v>
      </c>
      <c r="I242">
        <f t="shared" si="95"/>
        <v>157.8791170443492</v>
      </c>
      <c r="J242">
        <f t="shared" si="96"/>
        <v>4194.758471757175</v>
      </c>
      <c r="K242">
        <f t="shared" si="97"/>
        <v>0.016704151730821244</v>
      </c>
      <c r="L242">
        <f t="shared" si="98"/>
        <v>-1.5445316534398186</v>
      </c>
      <c r="M242">
        <f t="shared" si="99"/>
        <v>156.33458539090938</v>
      </c>
      <c r="N242">
        <f t="shared" si="100"/>
        <v>4193.213940103736</v>
      </c>
      <c r="O242">
        <f t="shared" si="101"/>
        <v>1.0098231760448073</v>
      </c>
      <c r="P242">
        <f t="shared" si="102"/>
        <v>156.33361815387335</v>
      </c>
      <c r="Q242">
        <f t="shared" si="103"/>
        <v>23.437904963008414</v>
      </c>
      <c r="R242">
        <f t="shared" si="104"/>
        <v>23.438299943444544</v>
      </c>
      <c r="S242">
        <f t="shared" si="105"/>
        <v>158.09456645071887</v>
      </c>
      <c r="T242">
        <f t="shared" si="106"/>
        <v>9.187483159802937</v>
      </c>
      <c r="U242">
        <f t="shared" si="107"/>
        <v>0.04303078625884059</v>
      </c>
      <c r="V242">
        <f t="shared" si="108"/>
        <v>-0.8759619514537711</v>
      </c>
      <c r="W242">
        <f t="shared" si="109"/>
        <v>98.91338144575244</v>
      </c>
      <c r="X242" s="7">
        <f t="shared" si="110"/>
        <v>0.5006083069107318</v>
      </c>
      <c r="Y242" s="7">
        <f t="shared" si="111"/>
        <v>0.2258489140058639</v>
      </c>
      <c r="Z242" s="7">
        <f t="shared" si="112"/>
        <v>0.7753676998155997</v>
      </c>
      <c r="AA242">
        <f t="shared" si="113"/>
        <v>791.3070515660195</v>
      </c>
      <c r="AB242">
        <f t="shared" si="114"/>
        <v>719.1240380485463</v>
      </c>
      <c r="AC242">
        <f t="shared" si="115"/>
        <v>-0.21899048786343656</v>
      </c>
      <c r="AD242">
        <f t="shared" si="90"/>
        <v>30.81313467790942</v>
      </c>
      <c r="AE242">
        <f t="shared" si="116"/>
        <v>59.18686532209058</v>
      </c>
      <c r="AF242">
        <f t="shared" si="117"/>
        <v>0.009621600111486467</v>
      </c>
      <c r="AG242">
        <f t="shared" si="118"/>
        <v>59.19648692220207</v>
      </c>
      <c r="AH242">
        <f t="shared" si="91"/>
        <v>179.5779661393318</v>
      </c>
    </row>
    <row r="243" spans="4:34" ht="15">
      <c r="D243" s="1">
        <f t="shared" si="119"/>
        <v>40420</v>
      </c>
      <c r="E243" s="7">
        <f t="shared" si="92"/>
        <v>0.5</v>
      </c>
      <c r="F243" s="2">
        <f t="shared" si="93"/>
        <v>2455439.2916666665</v>
      </c>
      <c r="G243" s="3">
        <f t="shared" si="94"/>
        <v>0.10661989504904891</v>
      </c>
      <c r="I243">
        <f t="shared" si="95"/>
        <v>158.86476440628394</v>
      </c>
      <c r="J243">
        <f t="shared" si="96"/>
        <v>4195.744072038003</v>
      </c>
      <c r="K243">
        <f t="shared" si="97"/>
        <v>0.016704150579171306</v>
      </c>
      <c r="L243">
        <f t="shared" si="98"/>
        <v>-1.5635247993399468</v>
      </c>
      <c r="M243">
        <f t="shared" si="99"/>
        <v>157.301239606944</v>
      </c>
      <c r="N243">
        <f t="shared" si="100"/>
        <v>4194.180547238663</v>
      </c>
      <c r="O243">
        <f t="shared" si="101"/>
        <v>1.0095915748947244</v>
      </c>
      <c r="P243">
        <f t="shared" si="102"/>
        <v>157.30027304950352</v>
      </c>
      <c r="Q243">
        <f t="shared" si="103"/>
        <v>23.437904606973248</v>
      </c>
      <c r="R243">
        <f t="shared" si="104"/>
        <v>23.438297249575513</v>
      </c>
      <c r="S243">
        <f t="shared" si="105"/>
        <v>159.00375668829832</v>
      </c>
      <c r="T243">
        <f t="shared" si="106"/>
        <v>8.82962120513532</v>
      </c>
      <c r="U243">
        <f t="shared" si="107"/>
        <v>0.04303077608603872</v>
      </c>
      <c r="V243">
        <f t="shared" si="108"/>
        <v>-0.5711806688537667</v>
      </c>
      <c r="W243">
        <f t="shared" si="109"/>
        <v>98.60081698891096</v>
      </c>
      <c r="X243" s="7">
        <f t="shared" si="110"/>
        <v>0.5003966532422595</v>
      </c>
      <c r="Y243" s="7">
        <f t="shared" si="111"/>
        <v>0.22650549493972896</v>
      </c>
      <c r="Z243" s="7">
        <f t="shared" si="112"/>
        <v>0.7742878115447899</v>
      </c>
      <c r="AA243">
        <f t="shared" si="113"/>
        <v>788.8065359112877</v>
      </c>
      <c r="AB243">
        <f t="shared" si="114"/>
        <v>719.4288193311462</v>
      </c>
      <c r="AC243">
        <f t="shared" si="115"/>
        <v>-0.14279516721344976</v>
      </c>
      <c r="AD243">
        <f t="shared" si="90"/>
        <v>31.1706390309718</v>
      </c>
      <c r="AE243">
        <f t="shared" si="116"/>
        <v>58.8293609690282</v>
      </c>
      <c r="AF243">
        <f t="shared" si="117"/>
        <v>0.009758456113081878</v>
      </c>
      <c r="AG243">
        <f t="shared" si="118"/>
        <v>58.839119425141284</v>
      </c>
      <c r="AH243">
        <f t="shared" si="91"/>
        <v>179.72738327933394</v>
      </c>
    </row>
    <row r="244" spans="4:34" ht="15">
      <c r="D244" s="1">
        <f t="shared" si="119"/>
        <v>40421</v>
      </c>
      <c r="E244" s="7">
        <f t="shared" si="92"/>
        <v>0.5</v>
      </c>
      <c r="F244" s="2">
        <f t="shared" si="93"/>
        <v>2455440.2916666665</v>
      </c>
      <c r="G244" s="3">
        <f t="shared" si="94"/>
        <v>0.10664727355692023</v>
      </c>
      <c r="I244">
        <f t="shared" si="95"/>
        <v>159.8504117682187</v>
      </c>
      <c r="J244">
        <f t="shared" si="96"/>
        <v>4196.72967231883</v>
      </c>
      <c r="K244">
        <f t="shared" si="97"/>
        <v>0.01670414942752118</v>
      </c>
      <c r="L244">
        <f t="shared" si="98"/>
        <v>-1.5820716474271732</v>
      </c>
      <c r="M244">
        <f t="shared" si="99"/>
        <v>158.26834012079152</v>
      </c>
      <c r="N244">
        <f t="shared" si="100"/>
        <v>4195.147600671403</v>
      </c>
      <c r="O244">
        <f t="shared" si="101"/>
        <v>1.0093571358059026</v>
      </c>
      <c r="P244">
        <f t="shared" si="102"/>
        <v>158.26737423891194</v>
      </c>
      <c r="Q244">
        <f t="shared" si="103"/>
        <v>23.437904250938082</v>
      </c>
      <c r="R244">
        <f t="shared" si="104"/>
        <v>23.43829455537109</v>
      </c>
      <c r="S244">
        <f t="shared" si="105"/>
        <v>159.9115976681176</v>
      </c>
      <c r="T244">
        <f t="shared" si="106"/>
        <v>8.46940859556838</v>
      </c>
      <c r="U244">
        <f t="shared" si="107"/>
        <v>0.04303076591197164</v>
      </c>
      <c r="V244">
        <f t="shared" si="108"/>
        <v>-0.261031306123106</v>
      </c>
      <c r="W244">
        <f t="shared" si="109"/>
        <v>98.28711450434744</v>
      </c>
      <c r="X244" s="7">
        <f t="shared" si="110"/>
        <v>0.5001812717403633</v>
      </c>
      <c r="Y244" s="7">
        <f t="shared" si="111"/>
        <v>0.2271615092282871</v>
      </c>
      <c r="Z244" s="7">
        <f t="shared" si="112"/>
        <v>0.7732010342524395</v>
      </c>
      <c r="AA244">
        <f t="shared" si="113"/>
        <v>786.2969160347795</v>
      </c>
      <c r="AB244">
        <f t="shared" si="114"/>
        <v>719.7389686938769</v>
      </c>
      <c r="AC244">
        <f t="shared" si="115"/>
        <v>-0.06525782653076817</v>
      </c>
      <c r="AD244">
        <f t="shared" si="90"/>
        <v>31.53064524885753</v>
      </c>
      <c r="AE244">
        <f t="shared" si="116"/>
        <v>58.46935475114247</v>
      </c>
      <c r="AF244">
        <f t="shared" si="117"/>
        <v>0.009897312672897401</v>
      </c>
      <c r="AG244">
        <f t="shared" si="118"/>
        <v>58.479252063815366</v>
      </c>
      <c r="AH244">
        <f t="shared" si="91"/>
        <v>179.87657396899976</v>
      </c>
    </row>
    <row r="245" spans="4:34" ht="15">
      <c r="D245" s="1">
        <f t="shared" si="119"/>
        <v>40422</v>
      </c>
      <c r="E245" s="7">
        <f t="shared" si="92"/>
        <v>0.5</v>
      </c>
      <c r="F245" s="2">
        <f t="shared" si="93"/>
        <v>2455441.2916666665</v>
      </c>
      <c r="G245" s="3">
        <f t="shared" si="94"/>
        <v>0.10667465206479156</v>
      </c>
      <c r="I245">
        <f t="shared" si="95"/>
        <v>160.83605913015344</v>
      </c>
      <c r="J245">
        <f t="shared" si="96"/>
        <v>4197.715272599657</v>
      </c>
      <c r="K245">
        <f t="shared" si="97"/>
        <v>0.01670414827587086</v>
      </c>
      <c r="L245">
        <f t="shared" si="98"/>
        <v>-1.6001665111012684</v>
      </c>
      <c r="M245">
        <f t="shared" si="99"/>
        <v>159.23589261905218</v>
      </c>
      <c r="N245">
        <f t="shared" si="100"/>
        <v>4196.115106088555</v>
      </c>
      <c r="O245">
        <f t="shared" si="101"/>
        <v>1.009119924260989</v>
      </c>
      <c r="P245">
        <f t="shared" si="102"/>
        <v>159.23492740869824</v>
      </c>
      <c r="Q245">
        <f t="shared" si="103"/>
        <v>23.437903894902917</v>
      </c>
      <c r="R245">
        <f t="shared" si="104"/>
        <v>23.43829186083328</v>
      </c>
      <c r="S245">
        <f t="shared" si="105"/>
        <v>160.8181587407881</v>
      </c>
      <c r="T245">
        <f t="shared" si="106"/>
        <v>8.106934759374935</v>
      </c>
      <c r="U245">
        <f t="shared" si="107"/>
        <v>0.04303075573664689</v>
      </c>
      <c r="V245">
        <f t="shared" si="108"/>
        <v>0.05421435006869286</v>
      </c>
      <c r="W245">
        <f t="shared" si="109"/>
        <v>97.97233090310108</v>
      </c>
      <c r="X245" s="7">
        <f t="shared" si="110"/>
        <v>0.4999623511457857</v>
      </c>
      <c r="Y245" s="7">
        <f t="shared" si="111"/>
        <v>0.22781698752606047</v>
      </c>
      <c r="Z245" s="7">
        <f t="shared" si="112"/>
        <v>0.7721077147655109</v>
      </c>
      <c r="AA245">
        <f t="shared" si="113"/>
        <v>783.7786472248087</v>
      </c>
      <c r="AB245">
        <f t="shared" si="114"/>
        <v>720.0542143500687</v>
      </c>
      <c r="AC245">
        <f t="shared" si="115"/>
        <v>0.013553587517179722</v>
      </c>
      <c r="AD245">
        <f t="shared" si="90"/>
        <v>31.893067541738805</v>
      </c>
      <c r="AE245">
        <f t="shared" si="116"/>
        <v>58.1069324582612</v>
      </c>
      <c r="AF245">
        <f t="shared" si="117"/>
        <v>0.010038181352981682</v>
      </c>
      <c r="AG245">
        <f t="shared" si="118"/>
        <v>58.11697063961418</v>
      </c>
      <c r="AH245">
        <f t="shared" si="91"/>
        <v>180.02539700359523</v>
      </c>
    </row>
    <row r="246" spans="4:34" ht="15">
      <c r="D246" s="1">
        <f t="shared" si="119"/>
        <v>40423</v>
      </c>
      <c r="E246" s="7">
        <f t="shared" si="92"/>
        <v>0.5</v>
      </c>
      <c r="F246" s="2">
        <f t="shared" si="93"/>
        <v>2455442.2916666665</v>
      </c>
      <c r="G246" s="3">
        <f t="shared" si="94"/>
        <v>0.10670203057266288</v>
      </c>
      <c r="I246">
        <f t="shared" si="95"/>
        <v>161.8217064920891</v>
      </c>
      <c r="J246">
        <f t="shared" si="96"/>
        <v>4198.700872880484</v>
      </c>
      <c r="K246">
        <f t="shared" si="97"/>
        <v>0.016704147124220352</v>
      </c>
      <c r="L246">
        <f t="shared" si="98"/>
        <v>-1.6178038185594064</v>
      </c>
      <c r="M246">
        <f t="shared" si="99"/>
        <v>160.2039026735297</v>
      </c>
      <c r="N246">
        <f t="shared" si="100"/>
        <v>4197.083069061925</v>
      </c>
      <c r="O246">
        <f t="shared" si="101"/>
        <v>1.0088800066108417</v>
      </c>
      <c r="P246">
        <f t="shared" si="102"/>
        <v>160.20293813066564</v>
      </c>
      <c r="Q246">
        <f t="shared" si="103"/>
        <v>23.43790353886775</v>
      </c>
      <c r="R246">
        <f t="shared" si="104"/>
        <v>23.43828916596408</v>
      </c>
      <c r="S246">
        <f t="shared" si="105"/>
        <v>161.7235105192723</v>
      </c>
      <c r="T246">
        <f t="shared" si="106"/>
        <v>7.742289242128834</v>
      </c>
      <c r="U246">
        <f t="shared" si="107"/>
        <v>0.04303074556007202</v>
      </c>
      <c r="V246">
        <f t="shared" si="108"/>
        <v>0.37428003513432634</v>
      </c>
      <c r="W246">
        <f t="shared" si="109"/>
        <v>97.65652146908504</v>
      </c>
      <c r="X246" s="7">
        <f t="shared" si="110"/>
        <v>0.49974008330893455</v>
      </c>
      <c r="Y246" s="7">
        <f t="shared" si="111"/>
        <v>0.2284719681170317</v>
      </c>
      <c r="Z246" s="7">
        <f t="shared" si="112"/>
        <v>0.7710081985008373</v>
      </c>
      <c r="AA246">
        <f t="shared" si="113"/>
        <v>781.2521717526803</v>
      </c>
      <c r="AB246">
        <f t="shared" si="114"/>
        <v>720.3742800351343</v>
      </c>
      <c r="AC246">
        <f t="shared" si="115"/>
        <v>0.0935700087835869</v>
      </c>
      <c r="AD246">
        <f t="shared" si="90"/>
        <v>32.25781941957442</v>
      </c>
      <c r="AE246">
        <f t="shared" si="116"/>
        <v>57.74218058042558</v>
      </c>
      <c r="AF246">
        <f t="shared" si="117"/>
        <v>0.010181074033821253</v>
      </c>
      <c r="AG246">
        <f t="shared" si="118"/>
        <v>57.752361654459406</v>
      </c>
      <c r="AH246">
        <f t="shared" si="91"/>
        <v>180.17371543806627</v>
      </c>
    </row>
    <row r="247" spans="4:34" ht="15">
      <c r="D247" s="1">
        <f t="shared" si="119"/>
        <v>40424</v>
      </c>
      <c r="E247" s="7">
        <f t="shared" si="92"/>
        <v>0.5</v>
      </c>
      <c r="F247" s="2">
        <f t="shared" si="93"/>
        <v>2455443.2916666665</v>
      </c>
      <c r="G247" s="3">
        <f t="shared" si="94"/>
        <v>0.10672940908053419</v>
      </c>
      <c r="I247">
        <f t="shared" si="95"/>
        <v>162.80735385402477</v>
      </c>
      <c r="J247">
        <f t="shared" si="96"/>
        <v>4199.6864731613105</v>
      </c>
      <c r="K247">
        <f t="shared" si="97"/>
        <v>0.016704145972569653</v>
      </c>
      <c r="L247">
        <f t="shared" si="98"/>
        <v>-1.6349781146504978</v>
      </c>
      <c r="M247">
        <f t="shared" si="99"/>
        <v>161.17237573937427</v>
      </c>
      <c r="N247">
        <f t="shared" si="100"/>
        <v>4198.0514950466595</v>
      </c>
      <c r="O247">
        <f t="shared" si="101"/>
        <v>1.008637450059377</v>
      </c>
      <c r="P247">
        <f t="shared" si="102"/>
        <v>161.17141185996365</v>
      </c>
      <c r="Q247">
        <f t="shared" si="103"/>
        <v>23.437903182832585</v>
      </c>
      <c r="R247">
        <f t="shared" si="104"/>
        <v>23.438286470765487</v>
      </c>
      <c r="S247">
        <f t="shared" si="105"/>
        <v>162.62772482234573</v>
      </c>
      <c r="T247">
        <f t="shared" si="106"/>
        <v>7.3755617106277676</v>
      </c>
      <c r="U247">
        <f t="shared" si="107"/>
        <v>0.043030735382254576</v>
      </c>
      <c r="V247">
        <f t="shared" si="108"/>
        <v>0.6988852029209871</v>
      </c>
      <c r="W247">
        <f t="shared" si="109"/>
        <v>97.33973992619089</v>
      </c>
      <c r="X247" s="7">
        <f t="shared" si="110"/>
        <v>0.4995146630535271</v>
      </c>
      <c r="Y247" s="7">
        <f t="shared" si="111"/>
        <v>0.22912649659188572</v>
      </c>
      <c r="Z247" s="7">
        <f t="shared" si="112"/>
        <v>0.7699028295151684</v>
      </c>
      <c r="AA247">
        <f t="shared" si="113"/>
        <v>778.7179194095271</v>
      </c>
      <c r="AB247">
        <f t="shared" si="114"/>
        <v>720.698885202921</v>
      </c>
      <c r="AC247">
        <f t="shared" si="115"/>
        <v>0.17472130073025482</v>
      </c>
      <c r="AD247">
        <f t="shared" si="90"/>
        <v>32.62481368450551</v>
      </c>
      <c r="AE247">
        <f t="shared" si="116"/>
        <v>57.37518631549449</v>
      </c>
      <c r="AF247">
        <f t="shared" si="117"/>
        <v>0.01032600289504355</v>
      </c>
      <c r="AG247">
        <f t="shared" si="118"/>
        <v>57.38551231838953</v>
      </c>
      <c r="AH247">
        <f t="shared" si="91"/>
        <v>180.32139651542315</v>
      </c>
    </row>
    <row r="248" spans="4:34" ht="15">
      <c r="D248" s="1">
        <f t="shared" si="119"/>
        <v>40425</v>
      </c>
      <c r="E248" s="7">
        <f t="shared" si="92"/>
        <v>0.5</v>
      </c>
      <c r="F248" s="2">
        <f t="shared" si="93"/>
        <v>2455444.2916666665</v>
      </c>
      <c r="G248" s="3">
        <f t="shared" si="94"/>
        <v>0.10675678758840551</v>
      </c>
      <c r="I248">
        <f t="shared" si="95"/>
        <v>163.79300121596043</v>
      </c>
      <c r="J248">
        <f t="shared" si="96"/>
        <v>4200.672073442137</v>
      </c>
      <c r="K248">
        <f t="shared" si="97"/>
        <v>0.016704144820918764</v>
      </c>
      <c r="L248">
        <f t="shared" si="98"/>
        <v>-1.6516840627172915</v>
      </c>
      <c r="M248">
        <f t="shared" si="99"/>
        <v>162.14131715324314</v>
      </c>
      <c r="N248">
        <f t="shared" si="100"/>
        <v>4199.02038937942</v>
      </c>
      <c r="O248">
        <f t="shared" si="101"/>
        <v>1.0083923226481115</v>
      </c>
      <c r="P248">
        <f t="shared" si="102"/>
        <v>162.14035393324903</v>
      </c>
      <c r="Q248">
        <f t="shared" si="103"/>
        <v>23.43790282679742</v>
      </c>
      <c r="R248">
        <f t="shared" si="104"/>
        <v>23.438283775239494</v>
      </c>
      <c r="S248">
        <f t="shared" si="105"/>
        <v>163.53087461897297</v>
      </c>
      <c r="T248">
        <f t="shared" si="106"/>
        <v>7.006841957931303</v>
      </c>
      <c r="U248">
        <f t="shared" si="107"/>
        <v>0.04303072520320208</v>
      </c>
      <c r="V248">
        <f t="shared" si="108"/>
        <v>1.0277452123415578</v>
      </c>
      <c r="W248">
        <f t="shared" si="109"/>
        <v>97.02203850719916</v>
      </c>
      <c r="X248" s="7">
        <f t="shared" si="110"/>
        <v>0.499286288046985</v>
      </c>
      <c r="Y248" s="7">
        <f t="shared" si="111"/>
        <v>0.2297806255269873</v>
      </c>
      <c r="Z248" s="7">
        <f t="shared" si="112"/>
        <v>0.7687919505669827</v>
      </c>
      <c r="AA248">
        <f t="shared" si="113"/>
        <v>776.1763080575932</v>
      </c>
      <c r="AB248">
        <f t="shared" si="114"/>
        <v>721.0277452123415</v>
      </c>
      <c r="AC248">
        <f t="shared" si="115"/>
        <v>0.2569363030853822</v>
      </c>
      <c r="AD248">
        <f t="shared" si="90"/>
        <v>32.993962423989906</v>
      </c>
      <c r="AE248">
        <f t="shared" si="116"/>
        <v>57.006037576010094</v>
      </c>
      <c r="AF248">
        <f t="shared" si="117"/>
        <v>0.010472980394590858</v>
      </c>
      <c r="AG248">
        <f t="shared" si="118"/>
        <v>57.01651055640468</v>
      </c>
      <c r="AH248">
        <f t="shared" si="91"/>
        <v>180.46831158781737</v>
      </c>
    </row>
    <row r="249" spans="4:34" ht="15">
      <c r="D249" s="1">
        <f t="shared" si="119"/>
        <v>40426</v>
      </c>
      <c r="E249" s="7">
        <f t="shared" si="92"/>
        <v>0.5</v>
      </c>
      <c r="F249" s="2">
        <f t="shared" si="93"/>
        <v>2455445.2916666665</v>
      </c>
      <c r="G249" s="3">
        <f t="shared" si="94"/>
        <v>0.10678416609627683</v>
      </c>
      <c r="I249">
        <f t="shared" si="95"/>
        <v>164.7786485778979</v>
      </c>
      <c r="J249">
        <f t="shared" si="96"/>
        <v>4201.657673722963</v>
      </c>
      <c r="K249">
        <f t="shared" si="97"/>
        <v>0.016704143669267688</v>
      </c>
      <c r="L249">
        <f t="shared" si="98"/>
        <v>-1.6679164464248293</v>
      </c>
      <c r="M249">
        <f t="shared" si="99"/>
        <v>163.11073213147307</v>
      </c>
      <c r="N249">
        <f t="shared" si="100"/>
        <v>4199.9897572765385</v>
      </c>
      <c r="O249">
        <f t="shared" si="101"/>
        <v>1.008144693240408</v>
      </c>
      <c r="P249">
        <f t="shared" si="102"/>
        <v>163.10976956685798</v>
      </c>
      <c r="Q249">
        <f t="shared" si="103"/>
        <v>23.437902470762253</v>
      </c>
      <c r="R249">
        <f t="shared" si="104"/>
        <v>23.438281079388105</v>
      </c>
      <c r="S249">
        <f t="shared" si="105"/>
        <v>164.43303397356968</v>
      </c>
      <c r="T249">
        <f t="shared" si="106"/>
        <v>6.636219909462552</v>
      </c>
      <c r="U249">
        <f t="shared" si="107"/>
        <v>0.04303071502292211</v>
      </c>
      <c r="V249">
        <f t="shared" si="108"/>
        <v>1.3605715045380211</v>
      </c>
      <c r="W249">
        <f t="shared" si="109"/>
        <v>96.70346802435134</v>
      </c>
      <c r="X249" s="7">
        <f t="shared" si="110"/>
        <v>0.49905515867740413</v>
      </c>
      <c r="Y249" s="7">
        <f t="shared" si="111"/>
        <v>0.2304344141653171</v>
      </c>
      <c r="Z249" s="7">
        <f t="shared" si="112"/>
        <v>0.7676759031894913</v>
      </c>
      <c r="AA249">
        <f t="shared" si="113"/>
        <v>773.6277441948107</v>
      </c>
      <c r="AB249">
        <f t="shared" si="114"/>
        <v>721.360571504538</v>
      </c>
      <c r="AC249">
        <f t="shared" si="115"/>
        <v>0.34014287613450733</v>
      </c>
      <c r="AD249">
        <f t="shared" si="90"/>
        <v>33.36517700463647</v>
      </c>
      <c r="AE249">
        <f t="shared" si="116"/>
        <v>56.63482299536353</v>
      </c>
      <c r="AF249">
        <f t="shared" si="117"/>
        <v>0.010622019246250013</v>
      </c>
      <c r="AG249">
        <f t="shared" si="118"/>
        <v>56.64544501460978</v>
      </c>
      <c r="AH249">
        <f t="shared" si="91"/>
        <v>180.6143360326385</v>
      </c>
    </row>
    <row r="250" spans="4:34" ht="15">
      <c r="D250" s="1">
        <f t="shared" si="119"/>
        <v>40427</v>
      </c>
      <c r="E250" s="7">
        <f t="shared" si="92"/>
        <v>0.5</v>
      </c>
      <c r="F250" s="2">
        <f t="shared" si="93"/>
        <v>2455446.2916666665</v>
      </c>
      <c r="G250" s="3">
        <f t="shared" si="94"/>
        <v>0.10681154460414816</v>
      </c>
      <c r="I250">
        <f t="shared" si="95"/>
        <v>165.7642959398354</v>
      </c>
      <c r="J250">
        <f t="shared" si="96"/>
        <v>4202.64327400379</v>
      </c>
      <c r="K250">
        <f t="shared" si="97"/>
        <v>0.016704142517616417</v>
      </c>
      <c r="L250">
        <f t="shared" si="98"/>
        <v>-1.6836701715749507</v>
      </c>
      <c r="M250">
        <f t="shared" si="99"/>
        <v>164.08062576826043</v>
      </c>
      <c r="N250">
        <f t="shared" si="100"/>
        <v>4200.959603832215</v>
      </c>
      <c r="O250">
        <f t="shared" si="101"/>
        <v>1.0078946315054191</v>
      </c>
      <c r="P250">
        <f t="shared" si="102"/>
        <v>164.07966385498628</v>
      </c>
      <c r="Q250">
        <f t="shared" si="103"/>
        <v>23.437902114727084</v>
      </c>
      <c r="R250">
        <f t="shared" si="104"/>
        <v>23.438278383213312</v>
      </c>
      <c r="S250">
        <f t="shared" si="105"/>
        <v>165.33427799211884</v>
      </c>
      <c r="T250">
        <f t="shared" si="106"/>
        <v>6.2637856301193855</v>
      </c>
      <c r="U250">
        <f t="shared" si="107"/>
        <v>0.043030704841422164</v>
      </c>
      <c r="V250">
        <f t="shared" si="108"/>
        <v>1.6970717709185466</v>
      </c>
      <c r="W250">
        <f t="shared" si="109"/>
        <v>96.38407794144953</v>
      </c>
      <c r="X250" s="7">
        <f t="shared" si="110"/>
        <v>0.49882147793686216</v>
      </c>
      <c r="Y250" s="7">
        <f t="shared" si="111"/>
        <v>0.23108792809950238</v>
      </c>
      <c r="Z250" s="7">
        <f t="shared" si="112"/>
        <v>0.7665550277742221</v>
      </c>
      <c r="AA250">
        <f t="shared" si="113"/>
        <v>771.0726235315963</v>
      </c>
      <c r="AB250">
        <f t="shared" si="114"/>
        <v>721.6970717709186</v>
      </c>
      <c r="AC250">
        <f t="shared" si="115"/>
        <v>0.4242679427296423</v>
      </c>
      <c r="AD250">
        <f t="shared" si="90"/>
        <v>33.73836806670631</v>
      </c>
      <c r="AE250">
        <f t="shared" si="116"/>
        <v>56.26163193329369</v>
      </c>
      <c r="AF250">
        <f t="shared" si="117"/>
        <v>0.010773132395418794</v>
      </c>
      <c r="AG250">
        <f t="shared" si="118"/>
        <v>56.272405065689114</v>
      </c>
      <c r="AH250">
        <f t="shared" si="91"/>
        <v>180.75934916396844</v>
      </c>
    </row>
    <row r="251" spans="4:34" ht="15">
      <c r="D251" s="1">
        <f t="shared" si="119"/>
        <v>40428</v>
      </c>
      <c r="E251" s="7">
        <f t="shared" si="92"/>
        <v>0.5</v>
      </c>
      <c r="F251" s="2">
        <f t="shared" si="93"/>
        <v>2455447.2916666665</v>
      </c>
      <c r="G251" s="3">
        <f t="shared" si="94"/>
        <v>0.10683892311201948</v>
      </c>
      <c r="I251">
        <f t="shared" si="95"/>
        <v>166.74994330177287</v>
      </c>
      <c r="J251">
        <f t="shared" si="96"/>
        <v>4203.628874284615</v>
      </c>
      <c r="K251">
        <f t="shared" si="97"/>
        <v>0.01670414136596496</v>
      </c>
      <c r="L251">
        <f t="shared" si="98"/>
        <v>-1.6989402679061314</v>
      </c>
      <c r="M251">
        <f t="shared" si="99"/>
        <v>165.05100303386675</v>
      </c>
      <c r="N251">
        <f t="shared" si="100"/>
        <v>4201.929934016709</v>
      </c>
      <c r="O251">
        <f t="shared" si="101"/>
        <v>1.0076422079017344</v>
      </c>
      <c r="P251">
        <f t="shared" si="102"/>
        <v>165.05004176789492</v>
      </c>
      <c r="Q251">
        <f t="shared" si="103"/>
        <v>23.43790175869192</v>
      </c>
      <c r="R251">
        <f t="shared" si="104"/>
        <v>23.438275686717127</v>
      </c>
      <c r="S251">
        <f t="shared" si="105"/>
        <v>166.234682769122</v>
      </c>
      <c r="T251">
        <f t="shared" si="106"/>
        <v>5.889629332333363</v>
      </c>
      <c r="U251">
        <f t="shared" si="107"/>
        <v>0.043030694658709866</v>
      </c>
      <c r="V251">
        <f t="shared" si="108"/>
        <v>2.036950112495826</v>
      </c>
      <c r="W251">
        <f t="shared" si="109"/>
        <v>96.06391644735506</v>
      </c>
      <c r="X251" s="7">
        <f t="shared" si="110"/>
        <v>0.4985854513107668</v>
      </c>
      <c r="Y251" s="7">
        <f t="shared" si="111"/>
        <v>0.23174123895700277</v>
      </c>
      <c r="Z251" s="7">
        <f t="shared" si="112"/>
        <v>0.7654296636645308</v>
      </c>
      <c r="AA251">
        <f t="shared" si="113"/>
        <v>768.5113315788404</v>
      </c>
      <c r="AB251">
        <f t="shared" si="114"/>
        <v>722.0369501124958</v>
      </c>
      <c r="AC251">
        <f t="shared" si="115"/>
        <v>0.509237528123947</v>
      </c>
      <c r="AD251">
        <f t="shared" si="90"/>
        <v>34.11344551925564</v>
      </c>
      <c r="AE251">
        <f t="shared" si="116"/>
        <v>55.88655448074436</v>
      </c>
      <c r="AF251">
        <f t="shared" si="117"/>
        <v>0.01092633299298754</v>
      </c>
      <c r="AG251">
        <f t="shared" si="118"/>
        <v>55.897480813737346</v>
      </c>
      <c r="AH251">
        <f t="shared" si="91"/>
        <v>180.9032341401856</v>
      </c>
    </row>
    <row r="252" spans="4:34" ht="15">
      <c r="D252" s="1">
        <f t="shared" si="119"/>
        <v>40429</v>
      </c>
      <c r="E252" s="7">
        <f t="shared" si="92"/>
        <v>0.5</v>
      </c>
      <c r="F252" s="2">
        <f t="shared" si="93"/>
        <v>2455448.2916666665</v>
      </c>
      <c r="G252" s="3">
        <f t="shared" si="94"/>
        <v>0.1068663016198908</v>
      </c>
      <c r="I252">
        <f t="shared" si="95"/>
        <v>167.73559066371126</v>
      </c>
      <c r="J252">
        <f t="shared" si="96"/>
        <v>4204.614474565441</v>
      </c>
      <c r="K252">
        <f t="shared" si="97"/>
        <v>0.01670414021431331</v>
      </c>
      <c r="L252">
        <f t="shared" si="98"/>
        <v>-1.7137218908777634</v>
      </c>
      <c r="M252">
        <f t="shared" si="99"/>
        <v>166.0218687728335</v>
      </c>
      <c r="N252">
        <f t="shared" si="100"/>
        <v>4202.900752674564</v>
      </c>
      <c r="O252">
        <f t="shared" si="101"/>
        <v>1.007387493660719</v>
      </c>
      <c r="P252">
        <f t="shared" si="102"/>
        <v>166.0209081501248</v>
      </c>
      <c r="Q252">
        <f t="shared" si="103"/>
        <v>23.437901402656752</v>
      </c>
      <c r="R252">
        <f t="shared" si="104"/>
        <v>23.438272989901535</v>
      </c>
      <c r="S252">
        <f t="shared" si="105"/>
        <v>167.13432533532892</v>
      </c>
      <c r="T252">
        <f t="shared" si="106"/>
        <v>5.513841385026922</v>
      </c>
      <c r="U252">
        <f t="shared" si="107"/>
        <v>0.043030684474792705</v>
      </c>
      <c r="V252">
        <f t="shared" si="108"/>
        <v>2.379907191022095</v>
      </c>
      <c r="W252">
        <f t="shared" si="109"/>
        <v>95.74303053077924</v>
      </c>
      <c r="X252" s="7">
        <f t="shared" si="110"/>
        <v>0.49834728667290135</v>
      </c>
      <c r="Y252" s="7">
        <f t="shared" si="111"/>
        <v>0.23239442408740346</v>
      </c>
      <c r="Z252" s="7">
        <f t="shared" si="112"/>
        <v>0.7643001492583993</v>
      </c>
      <c r="AA252">
        <f t="shared" si="113"/>
        <v>765.9442442462339</v>
      </c>
      <c r="AB252">
        <f t="shared" si="114"/>
        <v>722.3799071910221</v>
      </c>
      <c r="AC252">
        <f t="shared" si="115"/>
        <v>0.5949767977555211</v>
      </c>
      <c r="AD252">
        <f t="shared" si="90"/>
        <v>34.490318535888086</v>
      </c>
      <c r="AE252">
        <f t="shared" si="116"/>
        <v>55.509681464111914</v>
      </c>
      <c r="AF252">
        <f t="shared" si="117"/>
        <v>0.011081634367205145</v>
      </c>
      <c r="AG252">
        <f t="shared" si="118"/>
        <v>55.52076309847912</v>
      </c>
      <c r="AH252">
        <f t="shared" si="91"/>
        <v>181.04587786872145</v>
      </c>
    </row>
    <row r="253" spans="4:34" ht="15">
      <c r="D253" s="1">
        <f t="shared" si="119"/>
        <v>40430</v>
      </c>
      <c r="E253" s="7">
        <f t="shared" si="92"/>
        <v>0.5</v>
      </c>
      <c r="F253" s="2">
        <f t="shared" si="93"/>
        <v>2455449.2916666665</v>
      </c>
      <c r="G253" s="3">
        <f t="shared" si="94"/>
        <v>0.10689368012776213</v>
      </c>
      <c r="I253">
        <f t="shared" si="95"/>
        <v>168.72123802565056</v>
      </c>
      <c r="J253">
        <f t="shared" si="96"/>
        <v>4205.600074846267</v>
      </c>
      <c r="K253">
        <f t="shared" si="97"/>
        <v>0.016704139062661473</v>
      </c>
      <c r="L253">
        <f t="shared" si="98"/>
        <v>-1.7280103234381081</v>
      </c>
      <c r="M253">
        <f t="shared" si="99"/>
        <v>166.99322770221247</v>
      </c>
      <c r="N253">
        <f t="shared" si="100"/>
        <v>4203.872064522829</v>
      </c>
      <c r="O253">
        <f t="shared" si="101"/>
        <v>1.0071305607695618</v>
      </c>
      <c r="P253">
        <f t="shared" si="102"/>
        <v>166.99226771872716</v>
      </c>
      <c r="Q253">
        <f t="shared" si="103"/>
        <v>23.437901046621587</v>
      </c>
      <c r="R253">
        <f t="shared" si="104"/>
        <v>23.438270292768546</v>
      </c>
      <c r="S253">
        <f t="shared" si="105"/>
        <v>168.03328360620512</v>
      </c>
      <c r="T253">
        <f t="shared" si="106"/>
        <v>5.1365123234106225</v>
      </c>
      <c r="U253">
        <f t="shared" si="107"/>
        <v>0.043030674289678286</v>
      </c>
      <c r="V253">
        <f t="shared" si="108"/>
        <v>2.725640372497476</v>
      </c>
      <c r="W253">
        <f t="shared" si="109"/>
        <v>95.42146605626321</v>
      </c>
      <c r="X253" s="7">
        <f t="shared" si="110"/>
        <v>0.4981071941857656</v>
      </c>
      <c r="Y253" s="7">
        <f t="shared" si="111"/>
        <v>0.23304756625170112</v>
      </c>
      <c r="Z253" s="7">
        <f t="shared" si="112"/>
        <v>0.7631668221198301</v>
      </c>
      <c r="AA253">
        <f t="shared" si="113"/>
        <v>763.3717284501057</v>
      </c>
      <c r="AB253">
        <f t="shared" si="114"/>
        <v>722.7256403724974</v>
      </c>
      <c r="AC253">
        <f t="shared" si="115"/>
        <v>0.6814100931243559</v>
      </c>
      <c r="AD253">
        <f t="shared" si="90"/>
        <v>34.868895551094994</v>
      </c>
      <c r="AE253">
        <f t="shared" si="116"/>
        <v>55.131104448905006</v>
      </c>
      <c r="AF253">
        <f t="shared" si="117"/>
        <v>0.011239049993396958</v>
      </c>
      <c r="AG253">
        <f t="shared" si="118"/>
        <v>55.142343498898406</v>
      </c>
      <c r="AH253">
        <f t="shared" si="91"/>
        <v>181.1871709086804</v>
      </c>
    </row>
    <row r="254" spans="4:34" ht="15">
      <c r="D254" s="1">
        <f t="shared" si="119"/>
        <v>40431</v>
      </c>
      <c r="E254" s="7">
        <f t="shared" si="92"/>
        <v>0.5</v>
      </c>
      <c r="F254" s="2">
        <f t="shared" si="93"/>
        <v>2455450.2916666665</v>
      </c>
      <c r="G254" s="3">
        <f t="shared" si="94"/>
        <v>0.10692105863563345</v>
      </c>
      <c r="I254">
        <f t="shared" si="95"/>
        <v>169.70688538758986</v>
      </c>
      <c r="J254">
        <f t="shared" si="96"/>
        <v>4206.585675127091</v>
      </c>
      <c r="K254">
        <f t="shared" si="97"/>
        <v>0.016704137911009446</v>
      </c>
      <c r="L254">
        <f t="shared" si="98"/>
        <v>-1.7418009777753642</v>
      </c>
      <c r="M254">
        <f t="shared" si="99"/>
        <v>167.9650844098145</v>
      </c>
      <c r="N254">
        <f t="shared" si="100"/>
        <v>4204.8438741493155</v>
      </c>
      <c r="O254">
        <f t="shared" si="101"/>
        <v>1.0068714819540143</v>
      </c>
      <c r="P254">
        <f t="shared" si="102"/>
        <v>167.96412506151233</v>
      </c>
      <c r="Q254">
        <f t="shared" si="103"/>
        <v>23.43790069058642</v>
      </c>
      <c r="R254">
        <f t="shared" si="104"/>
        <v>23.438267595320152</v>
      </c>
      <c r="S254">
        <f t="shared" si="105"/>
        <v>168.9316363310862</v>
      </c>
      <c r="T254">
        <f t="shared" si="106"/>
        <v>4.7577328595632515</v>
      </c>
      <c r="U254">
        <f t="shared" si="107"/>
        <v>0.04303066410337409</v>
      </c>
      <c r="V254">
        <f t="shared" si="108"/>
        <v>3.0738438636993335</v>
      </c>
      <c r="W254">
        <f t="shared" si="109"/>
        <v>95.09926784125471</v>
      </c>
      <c r="X254" s="7">
        <f t="shared" si="110"/>
        <v>0.49786538620576437</v>
      </c>
      <c r="Y254" s="7">
        <f t="shared" si="111"/>
        <v>0.23370075331339019</v>
      </c>
      <c r="Z254" s="7">
        <f t="shared" si="112"/>
        <v>0.7620300190981387</v>
      </c>
      <c r="AA254">
        <f t="shared" si="113"/>
        <v>760.7941427300377</v>
      </c>
      <c r="AB254">
        <f t="shared" si="114"/>
        <v>723.0738438636994</v>
      </c>
      <c r="AC254">
        <f t="shared" si="115"/>
        <v>0.7684609659248451</v>
      </c>
      <c r="AD254">
        <f t="shared" si="90"/>
        <v>35.24908425716638</v>
      </c>
      <c r="AE254">
        <f t="shared" si="116"/>
        <v>54.75091574283362</v>
      </c>
      <c r="AF254">
        <f t="shared" si="117"/>
        <v>0.011398593461397094</v>
      </c>
      <c r="AG254">
        <f t="shared" si="118"/>
        <v>54.76231433629501</v>
      </c>
      <c r="AH254">
        <f t="shared" si="91"/>
        <v>181.32700737202927</v>
      </c>
    </row>
    <row r="255" spans="4:34" ht="15">
      <c r="D255" s="1">
        <f t="shared" si="119"/>
        <v>40432</v>
      </c>
      <c r="E255" s="7">
        <f t="shared" si="92"/>
        <v>0.5</v>
      </c>
      <c r="F255" s="2">
        <f t="shared" si="93"/>
        <v>2455451.2916666665</v>
      </c>
      <c r="G255" s="3">
        <f t="shared" si="94"/>
        <v>0.10694843714350476</v>
      </c>
      <c r="I255">
        <f t="shared" si="95"/>
        <v>170.69253274952916</v>
      </c>
      <c r="J255">
        <f t="shared" si="96"/>
        <v>4207.571275407916</v>
      </c>
      <c r="K255">
        <f t="shared" si="97"/>
        <v>0.016704136759357228</v>
      </c>
      <c r="L255">
        <f t="shared" si="98"/>
        <v>-1.7550893970508086</v>
      </c>
      <c r="M255">
        <f t="shared" si="99"/>
        <v>168.93744335247837</v>
      </c>
      <c r="N255">
        <f t="shared" si="100"/>
        <v>4205.816186010865</v>
      </c>
      <c r="O255">
        <f t="shared" si="101"/>
        <v>1.0066103306608338</v>
      </c>
      <c r="P255">
        <f t="shared" si="102"/>
        <v>168.93648463531852</v>
      </c>
      <c r="Q255">
        <f t="shared" si="103"/>
        <v>23.437900334551255</v>
      </c>
      <c r="R255">
        <f t="shared" si="104"/>
        <v>23.43826489755836</v>
      </c>
      <c r="S255">
        <f t="shared" si="105"/>
        <v>169.82946304296368</v>
      </c>
      <c r="T255">
        <f t="shared" si="106"/>
        <v>4.377593893737981</v>
      </c>
      <c r="U255">
        <f t="shared" si="107"/>
        <v>0.043030653915887736</v>
      </c>
      <c r="V255">
        <f t="shared" si="108"/>
        <v>3.4242088424438903</v>
      </c>
      <c r="W255">
        <f t="shared" si="109"/>
        <v>94.77647973419938</v>
      </c>
      <c r="X255" s="7">
        <f t="shared" si="110"/>
        <v>0.49762207719274726</v>
      </c>
      <c r="Y255" s="7">
        <f t="shared" si="111"/>
        <v>0.23435407793108232</v>
      </c>
      <c r="Z255" s="7">
        <f t="shared" si="112"/>
        <v>0.7608900764544122</v>
      </c>
      <c r="AA255">
        <f t="shared" si="113"/>
        <v>758.2118378735951</v>
      </c>
      <c r="AB255">
        <f t="shared" si="114"/>
        <v>723.4242088424439</v>
      </c>
      <c r="AC255">
        <f t="shared" si="115"/>
        <v>0.8560522106109829</v>
      </c>
      <c r="AD255">
        <f t="shared" si="90"/>
        <v>35.63079160165873</v>
      </c>
      <c r="AE255">
        <f t="shared" si="116"/>
        <v>54.36920839834127</v>
      </c>
      <c r="AF255">
        <f t="shared" si="117"/>
        <v>0.011560278440552732</v>
      </c>
      <c r="AG255">
        <f t="shared" si="118"/>
        <v>54.38076867678183</v>
      </c>
      <c r="AH255">
        <f t="shared" si="91"/>
        <v>181.46528482405827</v>
      </c>
    </row>
    <row r="256" spans="4:34" ht="15">
      <c r="D256" s="1">
        <f t="shared" si="119"/>
        <v>40433</v>
      </c>
      <c r="E256" s="7">
        <f t="shared" si="92"/>
        <v>0.5</v>
      </c>
      <c r="F256" s="2">
        <f t="shared" si="93"/>
        <v>2455452.2916666665</v>
      </c>
      <c r="G256" s="3">
        <f t="shared" si="94"/>
        <v>0.10697581565137608</v>
      </c>
      <c r="I256">
        <f t="shared" si="95"/>
        <v>171.67818011146937</v>
      </c>
      <c r="J256">
        <f t="shared" si="96"/>
        <v>4208.5568756887415</v>
      </c>
      <c r="K256">
        <f t="shared" si="97"/>
        <v>0.01670413560770482</v>
      </c>
      <c r="L256">
        <f t="shared" si="98"/>
        <v>-1.7678712571132755</v>
      </c>
      <c r="M256">
        <f t="shared" si="99"/>
        <v>169.9103088543561</v>
      </c>
      <c r="N256">
        <f t="shared" si="100"/>
        <v>4206.789004431628</v>
      </c>
      <c r="O256">
        <f t="shared" si="101"/>
        <v>1.0063471810399272</v>
      </c>
      <c r="P256">
        <f t="shared" si="102"/>
        <v>169.9093507642972</v>
      </c>
      <c r="Q256">
        <f t="shared" si="103"/>
        <v>23.43789997851609</v>
      </c>
      <c r="R256">
        <f t="shared" si="104"/>
        <v>23.438262199485163</v>
      </c>
      <c r="S256">
        <f t="shared" si="105"/>
        <v>170.72684400883543</v>
      </c>
      <c r="T256">
        <f t="shared" si="106"/>
        <v>3.9961865263393244</v>
      </c>
      <c r="U256">
        <f t="shared" si="107"/>
        <v>0.043030643727226724</v>
      </c>
      <c r="V256">
        <f t="shared" si="108"/>
        <v>3.7764235823535475</v>
      </c>
      <c r="W256">
        <f t="shared" si="109"/>
        <v>94.45314469357542</v>
      </c>
      <c r="X256" s="7">
        <f t="shared" si="110"/>
        <v>0.4973774836233656</v>
      </c>
      <c r="Y256" s="7">
        <f t="shared" si="111"/>
        <v>0.23500763725232274</v>
      </c>
      <c r="Z256" s="7">
        <f t="shared" si="112"/>
        <v>0.7597473299944084</v>
      </c>
      <c r="AA256">
        <f t="shared" si="113"/>
        <v>755.6251575486034</v>
      </c>
      <c r="AB256">
        <f t="shared" si="114"/>
        <v>723.7764235823536</v>
      </c>
      <c r="AC256">
        <f t="shared" si="115"/>
        <v>0.9441058955883932</v>
      </c>
      <c r="AD256">
        <f t="shared" si="90"/>
        <v>36.0139237854094</v>
      </c>
      <c r="AE256">
        <f t="shared" si="116"/>
        <v>53.9860762145906</v>
      </c>
      <c r="AF256">
        <f t="shared" si="117"/>
        <v>0.011724118642152918</v>
      </c>
      <c r="AG256">
        <f t="shared" si="118"/>
        <v>53.997800333232746</v>
      </c>
      <c r="AH256">
        <f t="shared" si="91"/>
        <v>181.6019041837646</v>
      </c>
    </row>
    <row r="257" spans="4:34" ht="15">
      <c r="D257" s="1">
        <f t="shared" si="119"/>
        <v>40434</v>
      </c>
      <c r="E257" s="7">
        <f t="shared" si="92"/>
        <v>0.5</v>
      </c>
      <c r="F257" s="2">
        <f t="shared" si="93"/>
        <v>2455453.2916666665</v>
      </c>
      <c r="G257" s="3">
        <f t="shared" si="94"/>
        <v>0.1070031941592474</v>
      </c>
      <c r="I257">
        <f t="shared" si="95"/>
        <v>172.6638274734105</v>
      </c>
      <c r="J257">
        <f t="shared" si="96"/>
        <v>4209.542475969565</v>
      </c>
      <c r="K257">
        <f t="shared" si="97"/>
        <v>0.01670413445605222</v>
      </c>
      <c r="L257">
        <f t="shared" si="98"/>
        <v>-1.7801423681941058</v>
      </c>
      <c r="M257">
        <f t="shared" si="99"/>
        <v>170.8836851052164</v>
      </c>
      <c r="N257">
        <f t="shared" si="100"/>
        <v>4207.762333601371</v>
      </c>
      <c r="O257">
        <f t="shared" si="101"/>
        <v>1.0060821079261935</v>
      </c>
      <c r="P257">
        <f t="shared" si="102"/>
        <v>170.88272763821655</v>
      </c>
      <c r="Q257">
        <f t="shared" si="103"/>
        <v>23.437899622480924</v>
      </c>
      <c r="R257">
        <f t="shared" si="104"/>
        <v>23.438259501102564</v>
      </c>
      <c r="S257">
        <f t="shared" si="105"/>
        <v>171.62386018055622</v>
      </c>
      <c r="T257">
        <f t="shared" si="106"/>
        <v>3.613602070513654</v>
      </c>
      <c r="U257">
        <f t="shared" si="107"/>
        <v>0.043030633537398645</v>
      </c>
      <c r="V257">
        <f t="shared" si="108"/>
        <v>4.130173572960059</v>
      </c>
      <c r="W257">
        <f t="shared" si="109"/>
        <v>94.12930486780644</v>
      </c>
      <c r="X257" s="7">
        <f t="shared" si="110"/>
        <v>0.49713182390766664</v>
      </c>
      <c r="Y257" s="7">
        <f t="shared" si="111"/>
        <v>0.23566153260820427</v>
      </c>
      <c r="Z257" s="7">
        <f t="shared" si="112"/>
        <v>0.7586021152071288</v>
      </c>
      <c r="AA257">
        <f t="shared" si="113"/>
        <v>753.0344389424515</v>
      </c>
      <c r="AB257">
        <f t="shared" si="114"/>
        <v>724.1301735729601</v>
      </c>
      <c r="AC257">
        <f t="shared" si="115"/>
        <v>1.0325433932400188</v>
      </c>
      <c r="AD257">
        <f t="shared" si="90"/>
        <v>36.398386261094274</v>
      </c>
      <c r="AE257">
        <f t="shared" si="116"/>
        <v>53.601613738905726</v>
      </c>
      <c r="AF257">
        <f t="shared" si="117"/>
        <v>0.011890127779130462</v>
      </c>
      <c r="AG257">
        <f t="shared" si="118"/>
        <v>53.61350386668486</v>
      </c>
      <c r="AH257">
        <f t="shared" si="91"/>
        <v>181.73676962472152</v>
      </c>
    </row>
    <row r="258" spans="4:34" ht="15">
      <c r="D258" s="1">
        <f t="shared" si="119"/>
        <v>40435</v>
      </c>
      <c r="E258" s="7">
        <f t="shared" si="92"/>
        <v>0.5</v>
      </c>
      <c r="F258" s="2">
        <f t="shared" si="93"/>
        <v>2455454.2916666665</v>
      </c>
      <c r="G258" s="3">
        <f t="shared" si="94"/>
        <v>0.10703057266711873</v>
      </c>
      <c r="I258">
        <f t="shared" si="95"/>
        <v>173.6494748353516</v>
      </c>
      <c r="J258">
        <f t="shared" si="96"/>
        <v>4210.52807625039</v>
      </c>
      <c r="K258">
        <f t="shared" si="97"/>
        <v>0.016704133304399432</v>
      </c>
      <c r="L258">
        <f t="shared" si="98"/>
        <v>-1.7918986765818796</v>
      </c>
      <c r="M258">
        <f t="shared" si="99"/>
        <v>171.85757615876975</v>
      </c>
      <c r="N258">
        <f t="shared" si="100"/>
        <v>4208.736177573808</v>
      </c>
      <c r="O258">
        <f t="shared" si="101"/>
        <v>1.0058151868210685</v>
      </c>
      <c r="P258">
        <f t="shared" si="102"/>
        <v>171.85661931078653</v>
      </c>
      <c r="Q258">
        <f t="shared" si="103"/>
        <v>23.437899266445758</v>
      </c>
      <c r="R258">
        <f t="shared" si="104"/>
        <v>23.438256802412567</v>
      </c>
      <c r="S258">
        <f t="shared" si="105"/>
        <v>172.52059314611842</v>
      </c>
      <c r="T258">
        <f t="shared" si="106"/>
        <v>3.229932065295121</v>
      </c>
      <c r="U258">
        <f t="shared" si="107"/>
        <v>0.043030623346411064</v>
      </c>
      <c r="V258">
        <f t="shared" si="108"/>
        <v>4.485141636027418</v>
      </c>
      <c r="W258">
        <f t="shared" si="109"/>
        <v>93.80500167599486</v>
      </c>
      <c r="X258" s="7">
        <f t="shared" si="110"/>
        <v>0.4968853183083142</v>
      </c>
      <c r="Y258" s="7">
        <f t="shared" si="111"/>
        <v>0.23631586920832853</v>
      </c>
      <c r="Z258" s="7">
        <f t="shared" si="112"/>
        <v>0.7574547674082999</v>
      </c>
      <c r="AA258">
        <f t="shared" si="113"/>
        <v>750.4400134079589</v>
      </c>
      <c r="AB258">
        <f t="shared" si="114"/>
        <v>724.4851416360274</v>
      </c>
      <c r="AC258">
        <f t="shared" si="115"/>
        <v>1.1212854090068447</v>
      </c>
      <c r="AD258">
        <f aca="true" t="shared" si="120" ref="AD258:AD321">DEGREES(ACOS(SIN(RADIANS($B$2))*SIN(RADIANS(T258))+COS(RADIANS($B$2))*COS(RADIANS(T258))*COS(RADIANS(AC258))))</f>
        <v>36.784083732331176</v>
      </c>
      <c r="AE258">
        <f t="shared" si="116"/>
        <v>53.215916267668824</v>
      </c>
      <c r="AF258">
        <f t="shared" si="117"/>
        <v>0.012058319522881729</v>
      </c>
      <c r="AG258">
        <f t="shared" si="118"/>
        <v>53.2279745871917</v>
      </c>
      <c r="AH258">
        <f aca="true" t="shared" si="121" ref="AH258:AH321">IF(AC258&gt;0,MOD(DEGREES(ACOS(((SIN(RADIANS($B$2))*COS(RADIANS(AD258)))-SIN(RADIANS(T258)))/(COS(RADIANS($B$2))*SIN(RADIANS(AD258)))))+180,360),MOD(540-DEGREES(ACOS(((SIN(RADIANS($B$2))*COS(RADIANS(AD258)))-SIN(RADIANS(T258)))/(COS(RADIANS($B$2))*SIN(RADIANS(AD258))))),360))</f>
        <v>181.86978847703864</v>
      </c>
    </row>
    <row r="259" spans="4:34" ht="15">
      <c r="D259" s="1">
        <f t="shared" si="119"/>
        <v>40436</v>
      </c>
      <c r="E259" s="7">
        <f aca="true" t="shared" si="122" ref="E259:E322">$B$5</f>
        <v>0.5</v>
      </c>
      <c r="F259" s="2">
        <f aca="true" t="shared" si="123" ref="F259:F322">D259+2415018.5+E259-$B$4/24</f>
        <v>2455455.2916666665</v>
      </c>
      <c r="G259" s="3">
        <f aca="true" t="shared" si="124" ref="G259:G322">(F259-2451545)/36525</f>
        <v>0.10705795117499005</v>
      </c>
      <c r="I259">
        <f aca="true" t="shared" si="125" ref="I259:I322">MOD(280.46646+G259*(36000.76983+G259*0.0003032),360)</f>
        <v>174.63512219729182</v>
      </c>
      <c r="J259">
        <f aca="true" t="shared" si="126" ref="J259:J322">357.52911+G259*(35999.05029-0.0001537*G259)</f>
        <v>4211.513676531214</v>
      </c>
      <c r="K259">
        <f aca="true" t="shared" si="127" ref="K259:K322">0.016708634-G259*(0.000042037+0.0000001267*G259)</f>
        <v>0.016704132152746454</v>
      </c>
      <c r="L259">
        <f aca="true" t="shared" si="128" ref="L259:L322">SIN(RADIANS(J259))*(1.914602-G259*(0.004817+0.000014*G259))+SIN(RADIANS(2*J259))*(0.019993-0.000101*G259)+SIN(RADIANS(3*J259))*0.000289</f>
        <v>-1.8031362662756314</v>
      </c>
      <c r="M259">
        <f aca="true" t="shared" si="129" ref="M259:M322">I259+L259</f>
        <v>172.8319859310162</v>
      </c>
      <c r="N259">
        <f aca="true" t="shared" si="130" ref="N259:N322">J259+L259</f>
        <v>4209.710540264938</v>
      </c>
      <c r="O259">
        <f aca="true" t="shared" si="131" ref="O259:O322">(1.000001018*(1-K259*K259))/(1+K259*COS(RADIANS(N259)))</f>
        <v>1.0055464938737722</v>
      </c>
      <c r="P259">
        <f aca="true" t="shared" si="132" ref="P259:P322">M259-0.00569-0.00478*SIN(RADIANS(125.04-1934.136*G259))</f>
        <v>172.83102969800666</v>
      </c>
      <c r="Q259">
        <f aca="true" t="shared" si="133" ref="Q259:Q322">23+(26+((21.448-G259*(46.815+G259*(0.00059-G259*0.001813))))/60)/60</f>
        <v>23.437898910410592</v>
      </c>
      <c r="R259">
        <f aca="true" t="shared" si="134" ref="R259:R322">Q259+0.00256*COS(RADIANS(125.04-1934.136*G259))</f>
        <v>23.43825410341717</v>
      </c>
      <c r="S259">
        <f aca="true" t="shared" si="135" ref="S259:S322">DEGREES(ATAN2(COS(RADIANS(P259)),COS(RADIANS(R259))*SIN(RADIANS(P259))))</f>
        <v>173.4171250812903</v>
      </c>
      <c r="T259">
        <f aca="true" t="shared" si="136" ref="T259:T322">DEGREES(ASIN(SIN(RADIANS(R259))*SIN(RADIANS(P259))))</f>
        <v>2.845268289248826</v>
      </c>
      <c r="U259">
        <f aca="true" t="shared" si="137" ref="U259:U322">TAN(RADIANS(R259/2))*TAN(RADIANS(R259/2))</f>
        <v>0.0430306131542715</v>
      </c>
      <c r="V259">
        <f aca="true" t="shared" si="138" ref="V259:V322">4*DEGREES(U259*SIN(2*RADIANS(I259))-2*K259*SIN(RADIANS(J259))+4*K259*U259*SIN(RADIANS(J259))*COS(2*RADIANS(I259))-0.5*U259*U259*SIN(4*RADIANS(I259))-1.25*K259*K259*SIN(2*RADIANS(J259)))</f>
        <v>4.84100803902021</v>
      </c>
      <c r="W259">
        <f aca="true" t="shared" si="139" ref="W259:W322">DEGREES(ACOS(COS(RADIANS(90.833))/(COS(RADIANS($B$2))*COS(RADIANS(T259)))-TAN(RADIANS($B$2))*TAN(RADIANS(T259))))</f>
        <v>93.48027588942553</v>
      </c>
      <c r="X259" s="7">
        <f aca="true" t="shared" si="140" ref="X259:X322">(720-4*$B$3-V259+$B$4*60)/1440</f>
        <v>0.49663818886179156</v>
      </c>
      <c r="Y259" s="7">
        <f aca="true" t="shared" si="141" ref="Y259:Y322">(X259*1440-W259*4)/1440</f>
        <v>0.23697075583560953</v>
      </c>
      <c r="Z259" s="7">
        <f aca="true" t="shared" si="142" ref="Z259:Z322">(X259*1440+W259*4)/1440</f>
        <v>0.7563056218879736</v>
      </c>
      <c r="AA259">
        <f aca="true" t="shared" si="143" ref="AA259:AA322">8*W259</f>
        <v>747.8422071154042</v>
      </c>
      <c r="AB259">
        <f aca="true" t="shared" si="144" ref="AB259:AB322">MOD(E259*1440+V259+4*$B$3-60*$B$4,1440)</f>
        <v>724.8410080390202</v>
      </c>
      <c r="AC259">
        <f aca="true" t="shared" si="145" ref="AC259:AC322">IF(AB259/4&lt;0,AB259/4+180,AB259/4-180)</f>
        <v>1.2102520097550382</v>
      </c>
      <c r="AD259">
        <f t="shared" si="120"/>
        <v>37.17092015333713</v>
      </c>
      <c r="AE259">
        <f aca="true" t="shared" si="146" ref="AE259:AE322">90-AD259</f>
        <v>52.82907984666287</v>
      </c>
      <c r="AF259">
        <f aca="true" t="shared" si="147" ref="AF259:AF322">IF(AE259&gt;85,0,IF(AE259&gt;5,58.1/TAN(RADIANS(AE259))-0.07/POWER(TAN(RADIANS(AE259)),3)+0.000086/POWER(TAN(RADIANS(AE259)),5),IF(AE259&gt;-0.575,1735+AE259*(-518.2+AE259*(103.4+AE259*(-12.79+AE259*0.711))),-20.772/TAN(RADIANS(AE259)))))/3600</f>
        <v>0.012228707457044895</v>
      </c>
      <c r="AG259">
        <f aca="true" t="shared" si="148" ref="AG259:AG322">AE259+AF259</f>
        <v>52.84130855411992</v>
      </c>
      <c r="AH259">
        <f t="shared" si="121"/>
        <v>182.00087113089938</v>
      </c>
    </row>
    <row r="260" spans="4:34" ht="15">
      <c r="D260" s="1">
        <f aca="true" t="shared" si="149" ref="D260:D323">D259+1</f>
        <v>40437</v>
      </c>
      <c r="E260" s="7">
        <f t="shared" si="122"/>
        <v>0.5</v>
      </c>
      <c r="F260" s="2">
        <f t="shared" si="123"/>
        <v>2455456.2916666665</v>
      </c>
      <c r="G260" s="3">
        <f t="shared" si="124"/>
        <v>0.10708532968286137</v>
      </c>
      <c r="I260">
        <f t="shared" si="125"/>
        <v>175.62076955923385</v>
      </c>
      <c r="J260">
        <f t="shared" si="126"/>
        <v>4212.499276812037</v>
      </c>
      <c r="K260">
        <f t="shared" si="127"/>
        <v>0.016704131001093286</v>
      </c>
      <c r="L260">
        <f t="shared" si="128"/>
        <v>-1.8138513606162003</v>
      </c>
      <c r="M260">
        <f t="shared" si="129"/>
        <v>173.80691819861764</v>
      </c>
      <c r="N260">
        <f t="shared" si="130"/>
        <v>4210.685425451421</v>
      </c>
      <c r="O260">
        <f t="shared" si="131"/>
        <v>1.0052761058622608</v>
      </c>
      <c r="P260">
        <f t="shared" si="132"/>
        <v>173.80596257653832</v>
      </c>
      <c r="Q260">
        <f t="shared" si="133"/>
        <v>23.437898554375426</v>
      </c>
      <c r="R260">
        <f t="shared" si="134"/>
        <v>23.438251404118375</v>
      </c>
      <c r="S260">
        <f t="shared" si="135"/>
        <v>174.31353870153322</v>
      </c>
      <c r="T260">
        <f t="shared" si="136"/>
        <v>2.459702774553421</v>
      </c>
      <c r="U260">
        <f t="shared" si="137"/>
        <v>0.04303060296098753</v>
      </c>
      <c r="V260">
        <f t="shared" si="138"/>
        <v>5.197450606687437</v>
      </c>
      <c r="W260">
        <f t="shared" si="139"/>
        <v>93.15516771379582</v>
      </c>
      <c r="X260" s="7">
        <f t="shared" si="140"/>
        <v>0.49639065930091153</v>
      </c>
      <c r="Y260" s="7">
        <f t="shared" si="141"/>
        <v>0.23762630454036757</v>
      </c>
      <c r="Z260" s="7">
        <f t="shared" si="142"/>
        <v>0.7551550140614555</v>
      </c>
      <c r="AA260">
        <f t="shared" si="143"/>
        <v>745.2413417103666</v>
      </c>
      <c r="AB260">
        <f t="shared" si="144"/>
        <v>725.1974506066874</v>
      </c>
      <c r="AC260">
        <f t="shared" si="145"/>
        <v>1.2993626516718564</v>
      </c>
      <c r="AD260">
        <f t="shared" si="120"/>
        <v>37.558798729151576</v>
      </c>
      <c r="AE260">
        <f t="shared" si="146"/>
        <v>52.441201270848424</v>
      </c>
      <c r="AF260">
        <f t="shared" si="147"/>
        <v>0.012401305028072828</v>
      </c>
      <c r="AG260">
        <f t="shared" si="148"/>
        <v>52.453602575876495</v>
      </c>
      <c r="AH260">
        <f t="shared" si="121"/>
        <v>182.12993094216097</v>
      </c>
    </row>
    <row r="261" spans="4:34" ht="15">
      <c r="D261" s="1">
        <f t="shared" si="149"/>
        <v>40438</v>
      </c>
      <c r="E261" s="7">
        <f t="shared" si="122"/>
        <v>0.5</v>
      </c>
      <c r="F261" s="2">
        <f t="shared" si="123"/>
        <v>2455457.2916666665</v>
      </c>
      <c r="G261" s="3">
        <f t="shared" si="124"/>
        <v>0.1071127081907327</v>
      </c>
      <c r="I261">
        <f t="shared" si="125"/>
        <v>176.6064169211768</v>
      </c>
      <c r="J261">
        <f t="shared" si="126"/>
        <v>4213.484877092861</v>
      </c>
      <c r="K261">
        <f t="shared" si="127"/>
        <v>0.01670412984943993</v>
      </c>
      <c r="L261">
        <f t="shared" si="128"/>
        <v>-1.824040323894286</v>
      </c>
      <c r="M261">
        <f t="shared" si="129"/>
        <v>174.7823765972825</v>
      </c>
      <c r="N261">
        <f t="shared" si="130"/>
        <v>4211.660836768967</v>
      </c>
      <c r="O261">
        <f t="shared" si="131"/>
        <v>1.00500410017388</v>
      </c>
      <c r="P261">
        <f t="shared" si="132"/>
        <v>174.7814215820894</v>
      </c>
      <c r="Q261">
        <f t="shared" si="133"/>
        <v>23.43789819834026</v>
      </c>
      <c r="R261">
        <f t="shared" si="134"/>
        <v>23.438248704518184</v>
      </c>
      <c r="S261">
        <f t="shared" si="135"/>
        <v>175.2099172141041</v>
      </c>
      <c r="T261">
        <f t="shared" si="136"/>
        <v>2.0733278214697646</v>
      </c>
      <c r="U261">
        <f t="shared" si="137"/>
        <v>0.04303059276656672</v>
      </c>
      <c r="V261">
        <f t="shared" si="138"/>
        <v>5.554144831756626</v>
      </c>
      <c r="W261">
        <f t="shared" si="139"/>
        <v>92.82971687213869</v>
      </c>
      <c r="X261" s="7">
        <f t="shared" si="140"/>
        <v>0.4961429549779467</v>
      </c>
      <c r="Y261" s="7">
        <f t="shared" si="141"/>
        <v>0.23828263033311703</v>
      </c>
      <c r="Z261" s="7">
        <f t="shared" si="142"/>
        <v>0.7540032796227765</v>
      </c>
      <c r="AA261">
        <f t="shared" si="143"/>
        <v>742.6377349771095</v>
      </c>
      <c r="AB261">
        <f t="shared" si="144"/>
        <v>725.5541448317566</v>
      </c>
      <c r="AC261">
        <f t="shared" si="145"/>
        <v>1.388536207939154</v>
      </c>
      <c r="AD261">
        <f t="shared" si="120"/>
        <v>37.947621916439196</v>
      </c>
      <c r="AE261">
        <f t="shared" si="146"/>
        <v>52.052378083560804</v>
      </c>
      <c r="AF261">
        <f t="shared" si="147"/>
        <v>0.012576125492431216</v>
      </c>
      <c r="AG261">
        <f t="shared" si="148"/>
        <v>52.064954209053234</v>
      </c>
      <c r="AH261">
        <f t="shared" si="121"/>
        <v>182.256884140484</v>
      </c>
    </row>
    <row r="262" spans="4:34" ht="15">
      <c r="D262" s="1">
        <f t="shared" si="149"/>
        <v>40439</v>
      </c>
      <c r="E262" s="7">
        <f t="shared" si="122"/>
        <v>0.5</v>
      </c>
      <c r="F262" s="2">
        <f t="shared" si="123"/>
        <v>2455458.2916666665</v>
      </c>
      <c r="G262" s="3">
        <f t="shared" si="124"/>
        <v>0.107140086698604</v>
      </c>
      <c r="I262">
        <f t="shared" si="125"/>
        <v>177.59206428311882</v>
      </c>
      <c r="J262">
        <f t="shared" si="126"/>
        <v>4214.470477373683</v>
      </c>
      <c r="K262">
        <f t="shared" si="127"/>
        <v>0.016704128697786383</v>
      </c>
      <c r="L262">
        <f t="shared" si="128"/>
        <v>-1.8336996629345652</v>
      </c>
      <c r="M262">
        <f t="shared" si="129"/>
        <v>175.75836462018424</v>
      </c>
      <c r="N262">
        <f t="shared" si="130"/>
        <v>4212.636777710749</v>
      </c>
      <c r="O262">
        <f t="shared" si="131"/>
        <v>1.0047305547857295</v>
      </c>
      <c r="P262">
        <f t="shared" si="132"/>
        <v>175.7574102078328</v>
      </c>
      <c r="Q262">
        <f t="shared" si="133"/>
        <v>23.43789784230509</v>
      </c>
      <c r="R262">
        <f t="shared" si="134"/>
        <v>23.438246004618595</v>
      </c>
      <c r="S262">
        <f t="shared" si="135"/>
        <v>176.10634427027827</v>
      </c>
      <c r="T262">
        <f t="shared" si="136"/>
        <v>1.6862360131287197</v>
      </c>
      <c r="U262">
        <f t="shared" si="137"/>
        <v>0.0430305825710166</v>
      </c>
      <c r="V262">
        <f t="shared" si="138"/>
        <v>5.910763985774478</v>
      </c>
      <c r="W262">
        <f t="shared" si="139"/>
        <v>92.5039626883985</v>
      </c>
      <c r="X262" s="7">
        <f t="shared" si="140"/>
        <v>0.49589530278765653</v>
      </c>
      <c r="Y262" s="7">
        <f t="shared" si="141"/>
        <v>0.23893985087543848</v>
      </c>
      <c r="Z262" s="7">
        <f t="shared" si="142"/>
        <v>0.7528507546998747</v>
      </c>
      <c r="AA262">
        <f t="shared" si="143"/>
        <v>740.031701507188</v>
      </c>
      <c r="AB262">
        <f t="shared" si="144"/>
        <v>725.9107639857745</v>
      </c>
      <c r="AC262">
        <f t="shared" si="145"/>
        <v>1.477690996443613</v>
      </c>
      <c r="AD262">
        <f t="shared" si="120"/>
        <v>38.337291424903036</v>
      </c>
      <c r="AE262">
        <f t="shared" si="146"/>
        <v>51.662708575096964</v>
      </c>
      <c r="AF262">
        <f t="shared" si="147"/>
        <v>0.01275318186025436</v>
      </c>
      <c r="AG262">
        <f t="shared" si="148"/>
        <v>51.67546175695722</v>
      </c>
      <c r="AH262">
        <f t="shared" si="121"/>
        <v>182.38164974036397</v>
      </c>
    </row>
    <row r="263" spans="4:34" ht="15">
      <c r="D263" s="1">
        <f t="shared" si="149"/>
        <v>40440</v>
      </c>
      <c r="E263" s="7">
        <f t="shared" si="122"/>
        <v>0.5</v>
      </c>
      <c r="F263" s="2">
        <f t="shared" si="123"/>
        <v>2455459.2916666665</v>
      </c>
      <c r="G263" s="3">
        <f t="shared" si="124"/>
        <v>0.10716746520647533</v>
      </c>
      <c r="I263">
        <f t="shared" si="125"/>
        <v>178.57771164506266</v>
      </c>
      <c r="J263">
        <f t="shared" si="126"/>
        <v>4215.456077654507</v>
      </c>
      <c r="K263">
        <f t="shared" si="127"/>
        <v>0.016704127546132645</v>
      </c>
      <c r="L263">
        <f t="shared" si="128"/>
        <v>-1.8428260286549285</v>
      </c>
      <c r="M263">
        <f t="shared" si="129"/>
        <v>176.73488561640772</v>
      </c>
      <c r="N263">
        <f t="shared" si="130"/>
        <v>4213.613251625852</v>
      </c>
      <c r="O263">
        <f t="shared" si="131"/>
        <v>1.00445554824473</v>
      </c>
      <c r="P263">
        <f t="shared" si="132"/>
        <v>176.73393180285296</v>
      </c>
      <c r="Q263">
        <f t="shared" si="133"/>
        <v>23.437897486269925</v>
      </c>
      <c r="R263">
        <f t="shared" si="134"/>
        <v>23.438243304421615</v>
      </c>
      <c r="S263">
        <f t="shared" si="135"/>
        <v>177.00290391759728</v>
      </c>
      <c r="T263">
        <f t="shared" si="136"/>
        <v>1.2985202305816301</v>
      </c>
      <c r="U263">
        <f t="shared" si="137"/>
        <v>0.04303057237434477</v>
      </c>
      <c r="V263">
        <f t="shared" si="138"/>
        <v>6.266979231141029</v>
      </c>
      <c r="W263">
        <f t="shared" si="139"/>
        <v>92.1779441716338</v>
      </c>
      <c r="X263" s="7">
        <f t="shared" si="140"/>
        <v>0.4956479310894854</v>
      </c>
      <c r="Y263" s="7">
        <f t="shared" si="141"/>
        <v>0.2395980861682804</v>
      </c>
      <c r="Z263" s="7">
        <f t="shared" si="142"/>
        <v>0.7516977760106903</v>
      </c>
      <c r="AA263">
        <f t="shared" si="143"/>
        <v>737.4235533730704</v>
      </c>
      <c r="AB263">
        <f t="shared" si="144"/>
        <v>726.266979231141</v>
      </c>
      <c r="AC263">
        <f t="shared" si="145"/>
        <v>1.5667448077852555</v>
      </c>
      <c r="AD263">
        <f t="shared" si="120"/>
        <v>38.72770821933381</v>
      </c>
      <c r="AE263">
        <f t="shared" si="146"/>
        <v>51.27229178066619</v>
      </c>
      <c r="AF263">
        <f t="shared" si="147"/>
        <v>0.012932486835283667</v>
      </c>
      <c r="AG263">
        <f t="shared" si="148"/>
        <v>51.28522426750147</v>
      </c>
      <c r="AH263">
        <f t="shared" si="121"/>
        <v>182.50414945546126</v>
      </c>
    </row>
    <row r="264" spans="4:34" ht="15">
      <c r="D264" s="1">
        <f t="shared" si="149"/>
        <v>40441</v>
      </c>
      <c r="E264" s="7">
        <f t="shared" si="122"/>
        <v>0.5</v>
      </c>
      <c r="F264" s="2">
        <f t="shared" si="123"/>
        <v>2455460.2916666665</v>
      </c>
      <c r="G264" s="3">
        <f t="shared" si="124"/>
        <v>0.10719484371434665</v>
      </c>
      <c r="I264">
        <f t="shared" si="125"/>
        <v>179.5633590070065</v>
      </c>
      <c r="J264">
        <f t="shared" si="126"/>
        <v>4216.44167793533</v>
      </c>
      <c r="K264">
        <f t="shared" si="127"/>
        <v>0.016704126394478717</v>
      </c>
      <c r="L264">
        <f t="shared" si="128"/>
        <v>-1.8514162175995248</v>
      </c>
      <c r="M264">
        <f t="shared" si="129"/>
        <v>177.71194278940698</v>
      </c>
      <c r="N264">
        <f t="shared" si="130"/>
        <v>4214.59026171773</v>
      </c>
      <c r="O264">
        <f t="shared" si="131"/>
        <v>1.0041791596474023</v>
      </c>
      <c r="P264">
        <f t="shared" si="132"/>
        <v>177.71098957060332</v>
      </c>
      <c r="Q264">
        <f t="shared" si="133"/>
        <v>23.43789713023476</v>
      </c>
      <c r="R264">
        <f t="shared" si="134"/>
        <v>23.43824060392925</v>
      </c>
      <c r="S264">
        <f t="shared" si="135"/>
        <v>177.8996805520365</v>
      </c>
      <c r="T264">
        <f t="shared" si="136"/>
        <v>0.9102736680607564</v>
      </c>
      <c r="U264">
        <f t="shared" si="137"/>
        <v>0.04303056217655878</v>
      </c>
      <c r="V264">
        <f t="shared" si="138"/>
        <v>6.622459735394035</v>
      </c>
      <c r="W264">
        <f t="shared" si="139"/>
        <v>91.85170010082747</v>
      </c>
      <c r="X264" s="7">
        <f t="shared" si="140"/>
        <v>0.49540106962819863</v>
      </c>
      <c r="Y264" s="7">
        <f t="shared" si="141"/>
        <v>0.24025745823701122</v>
      </c>
      <c r="Z264" s="7">
        <f t="shared" si="142"/>
        <v>0.7505446810193861</v>
      </c>
      <c r="AA264">
        <f t="shared" si="143"/>
        <v>734.8136008066198</v>
      </c>
      <c r="AB264">
        <f t="shared" si="144"/>
        <v>726.622459735394</v>
      </c>
      <c r="AC264">
        <f t="shared" si="145"/>
        <v>1.6556149338485113</v>
      </c>
      <c r="AD264">
        <f t="shared" si="120"/>
        <v>39.11877252232107</v>
      </c>
      <c r="AE264">
        <f t="shared" si="146"/>
        <v>50.88122747767893</v>
      </c>
      <c r="AF264">
        <f t="shared" si="147"/>
        <v>0.013114052750908605</v>
      </c>
      <c r="AG264">
        <f t="shared" si="148"/>
        <v>50.894341530429834</v>
      </c>
      <c r="AH264">
        <f t="shared" si="121"/>
        <v>182.62430761655062</v>
      </c>
    </row>
    <row r="265" spans="4:34" ht="15">
      <c r="D265" s="1">
        <f t="shared" si="149"/>
        <v>40442</v>
      </c>
      <c r="E265" s="7">
        <f t="shared" si="122"/>
        <v>0.5</v>
      </c>
      <c r="F265" s="2">
        <f t="shared" si="123"/>
        <v>2455461.2916666665</v>
      </c>
      <c r="G265" s="3">
        <f t="shared" si="124"/>
        <v>0.10722222222221797</v>
      </c>
      <c r="I265">
        <f t="shared" si="125"/>
        <v>180.54900636895036</v>
      </c>
      <c r="J265">
        <f t="shared" si="126"/>
        <v>4217.4272782161515</v>
      </c>
      <c r="K265">
        <f t="shared" si="127"/>
        <v>0.016704125242824597</v>
      </c>
      <c r="L265">
        <f t="shared" si="128"/>
        <v>-1.8594671734451238</v>
      </c>
      <c r="M265">
        <f t="shared" si="129"/>
        <v>178.68953919550523</v>
      </c>
      <c r="N265">
        <f t="shared" si="130"/>
        <v>4215.567811042706</v>
      </c>
      <c r="O265">
        <f t="shared" si="131"/>
        <v>1.0039014686193597</v>
      </c>
      <c r="P265">
        <f t="shared" si="132"/>
        <v>178.68858656740662</v>
      </c>
      <c r="Q265">
        <f t="shared" si="133"/>
        <v>23.437896774199594</v>
      </c>
      <c r="R265">
        <f t="shared" si="134"/>
        <v>23.43823790314349</v>
      </c>
      <c r="S265">
        <f t="shared" si="135"/>
        <v>178.7967588700268</v>
      </c>
      <c r="T265">
        <f t="shared" si="136"/>
        <v>0.521589848377047</v>
      </c>
      <c r="U265">
        <f t="shared" si="137"/>
        <v>0.04303055197766619</v>
      </c>
      <c r="V265">
        <f t="shared" si="138"/>
        <v>6.9768727888260464</v>
      </c>
      <c r="W265">
        <f t="shared" si="139"/>
        <v>91.52526911027205</v>
      </c>
      <c r="X265" s="7">
        <f t="shared" si="140"/>
        <v>0.4951549494522041</v>
      </c>
      <c r="Y265" s="7">
        <f t="shared" si="141"/>
        <v>0.24091809081255952</v>
      </c>
      <c r="Z265" s="7">
        <f t="shared" si="142"/>
        <v>0.7493918080918487</v>
      </c>
      <c r="AA265">
        <f t="shared" si="143"/>
        <v>732.2021528821764</v>
      </c>
      <c r="AB265">
        <f t="shared" si="144"/>
        <v>726.9768727888261</v>
      </c>
      <c r="AC265">
        <f t="shared" si="145"/>
        <v>1.7442181972065214</v>
      </c>
      <c r="AD265">
        <f t="shared" si="120"/>
        <v>39.51038381767534</v>
      </c>
      <c r="AE265">
        <f t="shared" si="146"/>
        <v>50.48961618232466</v>
      </c>
      <c r="AF265">
        <f t="shared" si="147"/>
        <v>0.013297891502136146</v>
      </c>
      <c r="AG265">
        <f t="shared" si="148"/>
        <v>50.502914073826794</v>
      </c>
      <c r="AH265">
        <f t="shared" si="121"/>
        <v>182.74205109338328</v>
      </c>
    </row>
    <row r="266" spans="4:34" ht="15">
      <c r="D266" s="1">
        <f t="shared" si="149"/>
        <v>40443</v>
      </c>
      <c r="E266" s="7">
        <f t="shared" si="122"/>
        <v>0.5</v>
      </c>
      <c r="F266" s="2">
        <f t="shared" si="123"/>
        <v>2455462.2916666665</v>
      </c>
      <c r="G266" s="3">
        <f t="shared" si="124"/>
        <v>0.1072496007300893</v>
      </c>
      <c r="I266">
        <f t="shared" si="125"/>
        <v>181.53465373089512</v>
      </c>
      <c r="J266">
        <f t="shared" si="126"/>
        <v>4218.412878496974</v>
      </c>
      <c r="K266">
        <f t="shared" si="127"/>
        <v>0.01670412409117029</v>
      </c>
      <c r="L266">
        <f t="shared" si="128"/>
        <v>-1.8669759884793986</v>
      </c>
      <c r="M266">
        <f t="shared" si="129"/>
        <v>179.66767774241572</v>
      </c>
      <c r="N266">
        <f t="shared" si="130"/>
        <v>4216.545902508495</v>
      </c>
      <c r="O266">
        <f t="shared" si="131"/>
        <v>1.0036225552945084</v>
      </c>
      <c r="P266">
        <f t="shared" si="132"/>
        <v>179.6667257009756</v>
      </c>
      <c r="Q266">
        <f t="shared" si="133"/>
        <v>23.437896418164428</v>
      </c>
      <c r="R266">
        <f t="shared" si="134"/>
        <v>23.438235202066352</v>
      </c>
      <c r="S266">
        <f t="shared" si="135"/>
        <v>179.69422382021557</v>
      </c>
      <c r="T266">
        <f t="shared" si="136"/>
        <v>0.13256263840333518</v>
      </c>
      <c r="U266">
        <f t="shared" si="137"/>
        <v>0.043030541777674555</v>
      </c>
      <c r="V266">
        <f t="shared" si="138"/>
        <v>7.32988392649696</v>
      </c>
      <c r="W266">
        <f t="shared" si="139"/>
        <v>91.19868977551796</v>
      </c>
      <c r="X266" s="7">
        <f t="shared" si="140"/>
        <v>0.4949098028288216</v>
      </c>
      <c r="Y266" s="7">
        <f t="shared" si="141"/>
        <v>0.24158010900793836</v>
      </c>
      <c r="Z266" s="7">
        <f t="shared" si="142"/>
        <v>0.7482394966497048</v>
      </c>
      <c r="AA266">
        <f t="shared" si="143"/>
        <v>729.5895182041437</v>
      </c>
      <c r="AB266">
        <f t="shared" si="144"/>
        <v>727.3298839264969</v>
      </c>
      <c r="AC266">
        <f t="shared" si="145"/>
        <v>1.8324709816242262</v>
      </c>
      <c r="AD266">
        <f t="shared" si="120"/>
        <v>39.90244085459392</v>
      </c>
      <c r="AE266">
        <f t="shared" si="146"/>
        <v>50.09755914540608</v>
      </c>
      <c r="AF266">
        <f t="shared" si="147"/>
        <v>0.013484014473303623</v>
      </c>
      <c r="AG266">
        <f t="shared" si="148"/>
        <v>50.11104315987939</v>
      </c>
      <c r="AH266">
        <f t="shared" si="121"/>
        <v>182.85730922074873</v>
      </c>
    </row>
    <row r="267" spans="4:34" ht="15">
      <c r="D267" s="1">
        <f t="shared" si="149"/>
        <v>40444</v>
      </c>
      <c r="E267" s="7">
        <f t="shared" si="122"/>
        <v>0.5</v>
      </c>
      <c r="F267" s="2">
        <f t="shared" si="123"/>
        <v>2455463.2916666665</v>
      </c>
      <c r="G267" s="3">
        <f t="shared" si="124"/>
        <v>0.10727697923796062</v>
      </c>
      <c r="I267">
        <f t="shared" si="125"/>
        <v>182.52030109284078</v>
      </c>
      <c r="J267">
        <f t="shared" si="126"/>
        <v>4219.398478777797</v>
      </c>
      <c r="K267">
        <f t="shared" si="127"/>
        <v>0.016704122939515793</v>
      </c>
      <c r="L267">
        <f t="shared" si="128"/>
        <v>-1.8739399050502203</v>
      </c>
      <c r="M267">
        <f t="shared" si="129"/>
        <v>180.64636118779057</v>
      </c>
      <c r="N267">
        <f t="shared" si="130"/>
        <v>4217.524538872747</v>
      </c>
      <c r="O267">
        <f t="shared" si="131"/>
        <v>1.0033425002939698</v>
      </c>
      <c r="P267">
        <f t="shared" si="132"/>
        <v>180.6454097289619</v>
      </c>
      <c r="Q267">
        <f t="shared" si="133"/>
        <v>23.437896062129262</v>
      </c>
      <c r="R267">
        <f t="shared" si="134"/>
        <v>23.438232500699826</v>
      </c>
      <c r="S267">
        <f t="shared" si="135"/>
        <v>-179.40783944512413</v>
      </c>
      <c r="T267">
        <f t="shared" si="136"/>
        <v>-0.25671373542151743</v>
      </c>
      <c r="U267">
        <f t="shared" si="137"/>
        <v>0.04303053157659144</v>
      </c>
      <c r="V267">
        <f t="shared" si="138"/>
        <v>7.681157055709845</v>
      </c>
      <c r="W267">
        <f t="shared" si="139"/>
        <v>90.87200069986369</v>
      </c>
      <c r="X267" s="7">
        <f t="shared" si="140"/>
        <v>0.494665863155757</v>
      </c>
      <c r="Y267" s="7">
        <f t="shared" si="141"/>
        <v>0.24224363898946896</v>
      </c>
      <c r="Z267" s="7">
        <f t="shared" si="142"/>
        <v>0.747088087322045</v>
      </c>
      <c r="AA267">
        <f t="shared" si="143"/>
        <v>726.9760055989095</v>
      </c>
      <c r="AB267">
        <f t="shared" si="144"/>
        <v>727.6811570557098</v>
      </c>
      <c r="AC267">
        <f t="shared" si="145"/>
        <v>1.920289263927458</v>
      </c>
      <c r="AD267">
        <f t="shared" si="120"/>
        <v>40.29484165261705</v>
      </c>
      <c r="AE267">
        <f t="shared" si="146"/>
        <v>49.70515834738295</v>
      </c>
      <c r="AF267">
        <f t="shared" si="147"/>
        <v>0.013672432461353003</v>
      </c>
      <c r="AG267">
        <f t="shared" si="148"/>
        <v>49.7188307798443</v>
      </c>
      <c r="AH267">
        <f t="shared" si="121"/>
        <v>182.970013728935</v>
      </c>
    </row>
    <row r="268" spans="4:34" ht="15">
      <c r="D268" s="1">
        <f t="shared" si="149"/>
        <v>40445</v>
      </c>
      <c r="E268" s="7">
        <f t="shared" si="122"/>
        <v>0.5</v>
      </c>
      <c r="F268" s="2">
        <f t="shared" si="123"/>
        <v>2455464.2916666665</v>
      </c>
      <c r="G268" s="3">
        <f t="shared" si="124"/>
        <v>0.10730435774583194</v>
      </c>
      <c r="I268">
        <f t="shared" si="125"/>
        <v>183.50594845478645</v>
      </c>
      <c r="J268">
        <f t="shared" si="126"/>
        <v>4220.384079058618</v>
      </c>
      <c r="K268">
        <f t="shared" si="127"/>
        <v>0.016704121787861105</v>
      </c>
      <c r="L268">
        <f t="shared" si="128"/>
        <v>-1.8803563169849888</v>
      </c>
      <c r="M268">
        <f t="shared" si="129"/>
        <v>181.62559213780145</v>
      </c>
      <c r="N268">
        <f t="shared" si="130"/>
        <v>4218.503722741633</v>
      </c>
      <c r="O268">
        <f t="shared" si="131"/>
        <v>1.0030613847047194</v>
      </c>
      <c r="P268">
        <f t="shared" si="132"/>
        <v>181.62464125753664</v>
      </c>
      <c r="Q268">
        <f t="shared" si="133"/>
        <v>23.437895706094096</v>
      </c>
      <c r="R268">
        <f t="shared" si="134"/>
        <v>23.438229799045928</v>
      </c>
      <c r="S268">
        <f t="shared" si="135"/>
        <v>-178.50934561913166</v>
      </c>
      <c r="T268">
        <f t="shared" si="136"/>
        <v>-0.6461446716313018</v>
      </c>
      <c r="U268">
        <f t="shared" si="137"/>
        <v>0.04303052137442443</v>
      </c>
      <c r="V268">
        <f t="shared" si="138"/>
        <v>8.030354590003427</v>
      </c>
      <c r="W268">
        <f t="shared" si="139"/>
        <v>90.54524060136906</v>
      </c>
      <c r="X268" s="7">
        <f t="shared" si="140"/>
        <v>0.4944233648680531</v>
      </c>
      <c r="Y268" s="7">
        <f t="shared" si="141"/>
        <v>0.24290880764202794</v>
      </c>
      <c r="Z268" s="7">
        <f t="shared" si="142"/>
        <v>0.7459379220940783</v>
      </c>
      <c r="AA268">
        <f t="shared" si="143"/>
        <v>724.3619248109525</v>
      </c>
      <c r="AB268">
        <f t="shared" si="144"/>
        <v>728.0303545900034</v>
      </c>
      <c r="AC268">
        <f t="shared" si="145"/>
        <v>2.007588647500853</v>
      </c>
      <c r="AD268">
        <f t="shared" si="120"/>
        <v>40.68748350742403</v>
      </c>
      <c r="AE268">
        <f t="shared" si="146"/>
        <v>49.31251649257597</v>
      </c>
      <c r="AF268">
        <f t="shared" si="147"/>
        <v>0.013863155594483973</v>
      </c>
      <c r="AG268">
        <f t="shared" si="148"/>
        <v>49.32637964817046</v>
      </c>
      <c r="AH268">
        <f t="shared" si="121"/>
        <v>183.08009867880872</v>
      </c>
    </row>
    <row r="269" spans="4:34" ht="15">
      <c r="D269" s="1">
        <f t="shared" si="149"/>
        <v>40446</v>
      </c>
      <c r="E269" s="7">
        <f t="shared" si="122"/>
        <v>0.5</v>
      </c>
      <c r="F269" s="2">
        <f t="shared" si="123"/>
        <v>2455465.2916666665</v>
      </c>
      <c r="G269" s="3">
        <f t="shared" si="124"/>
        <v>0.10733173625370325</v>
      </c>
      <c r="I269">
        <f t="shared" si="125"/>
        <v>184.4915958167312</v>
      </c>
      <c r="J269">
        <f t="shared" si="126"/>
        <v>4221.36967933944</v>
      </c>
      <c r="K269">
        <f t="shared" si="127"/>
        <v>0.01670412063620623</v>
      </c>
      <c r="L269">
        <f t="shared" si="128"/>
        <v>-1.8862227709789352</v>
      </c>
      <c r="M269">
        <f t="shared" si="129"/>
        <v>182.60537304575226</v>
      </c>
      <c r="N269">
        <f t="shared" si="130"/>
        <v>4219.483456568461</v>
      </c>
      <c r="O269">
        <f t="shared" si="131"/>
        <v>1.0027792900579424</v>
      </c>
      <c r="P269">
        <f t="shared" si="132"/>
        <v>182.6044227400033</v>
      </c>
      <c r="Q269">
        <f t="shared" si="133"/>
        <v>23.43789535005893</v>
      </c>
      <c r="R269">
        <f t="shared" si="134"/>
        <v>23.43822709710665</v>
      </c>
      <c r="S269">
        <f t="shared" si="135"/>
        <v>-177.610209289943</v>
      </c>
      <c r="T269">
        <f t="shared" si="136"/>
        <v>-1.03563517837749</v>
      </c>
      <c r="U269">
        <f t="shared" si="137"/>
        <v>0.04303051117118107</v>
      </c>
      <c r="V269">
        <f t="shared" si="138"/>
        <v>8.377137590693133</v>
      </c>
      <c r="W269">
        <f t="shared" si="139"/>
        <v>90.21844840037382</v>
      </c>
      <c r="X269" s="7">
        <f t="shared" si="140"/>
        <v>0.49418254333979644</v>
      </c>
      <c r="Y269" s="7">
        <f t="shared" si="141"/>
        <v>0.24357574222764697</v>
      </c>
      <c r="Z269" s="7">
        <f t="shared" si="142"/>
        <v>0.7447893444519459</v>
      </c>
      <c r="AA269">
        <f t="shared" si="143"/>
        <v>721.7475872029905</v>
      </c>
      <c r="AB269">
        <f t="shared" si="144"/>
        <v>728.3771375906931</v>
      </c>
      <c r="AC269">
        <f t="shared" si="145"/>
        <v>2.0942843976732775</v>
      </c>
      <c r="AD269">
        <f t="shared" si="120"/>
        <v>41.08026299751919</v>
      </c>
      <c r="AE269">
        <f t="shared" si="146"/>
        <v>48.91973700248081</v>
      </c>
      <c r="AF269">
        <f t="shared" si="147"/>
        <v>0.014056193246001908</v>
      </c>
      <c r="AG269">
        <f t="shared" si="148"/>
        <v>48.93379319572681</v>
      </c>
      <c r="AH269">
        <f t="shared" si="121"/>
        <v>183.1875004016646</v>
      </c>
    </row>
    <row r="270" spans="4:34" ht="15">
      <c r="D270" s="1">
        <f t="shared" si="149"/>
        <v>40447</v>
      </c>
      <c r="E270" s="7">
        <f t="shared" si="122"/>
        <v>0.5</v>
      </c>
      <c r="F270" s="2">
        <f t="shared" si="123"/>
        <v>2455466.2916666665</v>
      </c>
      <c r="G270" s="3">
        <f t="shared" si="124"/>
        <v>0.10735911476157457</v>
      </c>
      <c r="I270">
        <f t="shared" si="125"/>
        <v>185.47724317867778</v>
      </c>
      <c r="J270">
        <f t="shared" si="126"/>
        <v>4222.355279620262</v>
      </c>
      <c r="K270">
        <f t="shared" si="127"/>
        <v>0.016704119484551163</v>
      </c>
      <c r="L270">
        <f t="shared" si="128"/>
        <v>-1.8915369679511684</v>
      </c>
      <c r="M270">
        <f t="shared" si="129"/>
        <v>183.5857062107266</v>
      </c>
      <c r="N270">
        <f t="shared" si="130"/>
        <v>4220.463742652311</v>
      </c>
      <c r="O270">
        <f t="shared" si="131"/>
        <v>1.002496298307122</v>
      </c>
      <c r="P270">
        <f t="shared" si="132"/>
        <v>183.58475647544495</v>
      </c>
      <c r="Q270">
        <f t="shared" si="133"/>
        <v>23.437894994023765</v>
      </c>
      <c r="R270">
        <f t="shared" si="134"/>
        <v>23.438224394884003</v>
      </c>
      <c r="S270">
        <f t="shared" si="135"/>
        <v>-176.71034499092156</v>
      </c>
      <c r="T270">
        <f t="shared" si="136"/>
        <v>-1.425089858245554</v>
      </c>
      <c r="U270">
        <f t="shared" si="137"/>
        <v>0.04303050096686894</v>
      </c>
      <c r="V270">
        <f t="shared" si="138"/>
        <v>8.72116591696628</v>
      </c>
      <c r="W270">
        <f t="shared" si="139"/>
        <v>89.89166330750201</v>
      </c>
      <c r="X270" s="7">
        <f t="shared" si="140"/>
        <v>0.49394363477988446</v>
      </c>
      <c r="Y270" s="7">
        <f t="shared" si="141"/>
        <v>0.24424457003682332</v>
      </c>
      <c r="Z270" s="7">
        <f t="shared" si="142"/>
        <v>0.7436426995229457</v>
      </c>
      <c r="AA270">
        <f t="shared" si="143"/>
        <v>719.1333064600161</v>
      </c>
      <c r="AB270">
        <f t="shared" si="144"/>
        <v>728.7211659169662</v>
      </c>
      <c r="AC270">
        <f t="shared" si="145"/>
        <v>2.1802914792415606</v>
      </c>
      <c r="AD270">
        <f t="shared" si="120"/>
        <v>41.47307599186105</v>
      </c>
      <c r="AE270">
        <f t="shared" si="146"/>
        <v>48.52692400813895</v>
      </c>
      <c r="AF270">
        <f t="shared" si="147"/>
        <v>0.014251553943178378</v>
      </c>
      <c r="AG270">
        <f t="shared" si="148"/>
        <v>48.541175562082124</v>
      </c>
      <c r="AH270">
        <f t="shared" si="121"/>
        <v>183.2921574439731</v>
      </c>
    </row>
    <row r="271" spans="4:34" ht="15">
      <c r="D271" s="1">
        <f t="shared" si="149"/>
        <v>40448</v>
      </c>
      <c r="E271" s="7">
        <f t="shared" si="122"/>
        <v>0.5</v>
      </c>
      <c r="F271" s="2">
        <f t="shared" si="123"/>
        <v>2455467.2916666665</v>
      </c>
      <c r="G271" s="3">
        <f t="shared" si="124"/>
        <v>0.1073864932694459</v>
      </c>
      <c r="I271">
        <f t="shared" si="125"/>
        <v>186.46289054062527</v>
      </c>
      <c r="J271">
        <f t="shared" si="126"/>
        <v>4223.340879901082</v>
      </c>
      <c r="K271">
        <f t="shared" si="127"/>
        <v>0.016704118332895906</v>
      </c>
      <c r="L271">
        <f t="shared" si="128"/>
        <v>-1.8962967643676334</v>
      </c>
      <c r="M271">
        <f t="shared" si="129"/>
        <v>184.56659377625763</v>
      </c>
      <c r="N271">
        <f t="shared" si="130"/>
        <v>4221.444583136715</v>
      </c>
      <c r="O271">
        <f t="shared" si="131"/>
        <v>1.00221249180585</v>
      </c>
      <c r="P271">
        <f t="shared" si="132"/>
        <v>184.5656446073942</v>
      </c>
      <c r="Q271">
        <f t="shared" si="133"/>
        <v>23.4378946379886</v>
      </c>
      <c r="R271">
        <f t="shared" si="134"/>
        <v>23.43822169237999</v>
      </c>
      <c r="S271">
        <f t="shared" si="135"/>
        <v>-175.8096672516468</v>
      </c>
      <c r="T271">
        <f t="shared" si="136"/>
        <v>-1.8144128933033525</v>
      </c>
      <c r="U271">
        <f t="shared" si="137"/>
        <v>0.0430304907614956</v>
      </c>
      <c r="V271">
        <f t="shared" si="138"/>
        <v>9.062098385499741</v>
      </c>
      <c r="W271">
        <f t="shared" si="139"/>
        <v>89.56492491213591</v>
      </c>
      <c r="X271" s="7">
        <f t="shared" si="140"/>
        <v>0.4937068761211808</v>
      </c>
      <c r="Y271" s="7">
        <f t="shared" si="141"/>
        <v>0.24491541803191438</v>
      </c>
      <c r="Z271" s="7">
        <f t="shared" si="142"/>
        <v>0.7424983342104472</v>
      </c>
      <c r="AA271">
        <f t="shared" si="143"/>
        <v>716.5193992970873</v>
      </c>
      <c r="AB271">
        <f t="shared" si="144"/>
        <v>729.0620983854998</v>
      </c>
      <c r="AC271">
        <f t="shared" si="145"/>
        <v>2.265524596374945</v>
      </c>
      <c r="AD271">
        <f t="shared" si="120"/>
        <v>41.86581765848364</v>
      </c>
      <c r="AE271">
        <f t="shared" si="146"/>
        <v>48.13418234151636</v>
      </c>
      <c r="AF271">
        <f t="shared" si="147"/>
        <v>0.014449245270940525</v>
      </c>
      <c r="AG271">
        <f t="shared" si="148"/>
        <v>48.148631586787296</v>
      </c>
      <c r="AH271">
        <f t="shared" si="121"/>
        <v>183.39401051714086</v>
      </c>
    </row>
    <row r="272" spans="4:34" ht="15">
      <c r="D272" s="1">
        <f t="shared" si="149"/>
        <v>40449</v>
      </c>
      <c r="E272" s="7">
        <f t="shared" si="122"/>
        <v>0.5</v>
      </c>
      <c r="F272" s="2">
        <f t="shared" si="123"/>
        <v>2455468.2916666665</v>
      </c>
      <c r="G272" s="3">
        <f t="shared" si="124"/>
        <v>0.10741387177731722</v>
      </c>
      <c r="I272">
        <f t="shared" si="125"/>
        <v>187.44853790257275</v>
      </c>
      <c r="J272">
        <f t="shared" si="126"/>
        <v>4224.326480181904</v>
      </c>
      <c r="K272">
        <f t="shared" si="127"/>
        <v>0.016704117181240458</v>
      </c>
      <c r="L272">
        <f t="shared" si="128"/>
        <v>-1.9005001735297598</v>
      </c>
      <c r="M272">
        <f t="shared" si="129"/>
        <v>185.548037729043</v>
      </c>
      <c r="N272">
        <f t="shared" si="130"/>
        <v>4222.425980008375</v>
      </c>
      <c r="O272">
        <f t="shared" si="131"/>
        <v>1.0019279532853664</v>
      </c>
      <c r="P272">
        <f t="shared" si="132"/>
        <v>185.54708912254833</v>
      </c>
      <c r="Q272">
        <f t="shared" si="133"/>
        <v>23.437894281953433</v>
      </c>
      <c r="R272">
        <f t="shared" si="134"/>
        <v>23.438218989596614</v>
      </c>
      <c r="S272">
        <f t="shared" si="135"/>
        <v>-174.90809064974283</v>
      </c>
      <c r="T272">
        <f t="shared" si="136"/>
        <v>-2.203508030456936</v>
      </c>
      <c r="U272">
        <f t="shared" si="137"/>
        <v>0.04303048055506861</v>
      </c>
      <c r="V272">
        <f t="shared" si="138"/>
        <v>9.399592940539153</v>
      </c>
      <c r="W272">
        <f t="shared" si="139"/>
        <v>89.23827327132886</v>
      </c>
      <c r="X272" s="7">
        <f t="shared" si="140"/>
        <v>0.49347250490240335</v>
      </c>
      <c r="Y272" s="7">
        <f t="shared" si="141"/>
        <v>0.2455884124820454</v>
      </c>
      <c r="Z272" s="7">
        <f t="shared" si="142"/>
        <v>0.7413565973227614</v>
      </c>
      <c r="AA272">
        <f t="shared" si="143"/>
        <v>713.9061861706309</v>
      </c>
      <c r="AB272">
        <f t="shared" si="144"/>
        <v>729.3995929405392</v>
      </c>
      <c r="AC272">
        <f t="shared" si="145"/>
        <v>2.3498982351347877</v>
      </c>
      <c r="AD272">
        <f t="shared" si="120"/>
        <v>42.25838247417365</v>
      </c>
      <c r="AE272">
        <f t="shared" si="146"/>
        <v>47.74161752582635</v>
      </c>
      <c r="AF272">
        <f t="shared" si="147"/>
        <v>0.014649273770215104</v>
      </c>
      <c r="AG272">
        <f t="shared" si="148"/>
        <v>47.75626679959657</v>
      </c>
      <c r="AH272">
        <f t="shared" si="121"/>
        <v>183.49300245232925</v>
      </c>
    </row>
    <row r="273" spans="4:34" ht="15">
      <c r="D273" s="1">
        <f t="shared" si="149"/>
        <v>40450</v>
      </c>
      <c r="E273" s="7">
        <f t="shared" si="122"/>
        <v>0.5</v>
      </c>
      <c r="F273" s="2">
        <f t="shared" si="123"/>
        <v>2455469.2916666665</v>
      </c>
      <c r="G273" s="3">
        <f t="shared" si="124"/>
        <v>0.10744125028518854</v>
      </c>
      <c r="I273">
        <f t="shared" si="125"/>
        <v>188.43418526452024</v>
      </c>
      <c r="J273">
        <f t="shared" si="126"/>
        <v>4225.312080462725</v>
      </c>
      <c r="K273">
        <f t="shared" si="127"/>
        <v>0.016704116029584822</v>
      </c>
      <c r="L273">
        <f t="shared" si="128"/>
        <v>-1.904145366827655</v>
      </c>
      <c r="M273">
        <f t="shared" si="129"/>
        <v>186.53003989769257</v>
      </c>
      <c r="N273">
        <f t="shared" si="130"/>
        <v>4223.407935095897</v>
      </c>
      <c r="O273">
        <f t="shared" si="131"/>
        <v>1.0016427658318403</v>
      </c>
      <c r="P273">
        <f t="shared" si="132"/>
        <v>186.52909184951665</v>
      </c>
      <c r="Q273">
        <f t="shared" si="133"/>
        <v>23.437893925918264</v>
      </c>
      <c r="R273">
        <f t="shared" si="134"/>
        <v>23.438216286535877</v>
      </c>
      <c r="S273">
        <f t="shared" si="135"/>
        <v>-174.00552986366066</v>
      </c>
      <c r="T273">
        <f t="shared" si="136"/>
        <v>-2.592278567176423</v>
      </c>
      <c r="U273">
        <f t="shared" si="137"/>
        <v>0.043030470347595565</v>
      </c>
      <c r="V273">
        <f t="shared" si="138"/>
        <v>9.733306835320484</v>
      </c>
      <c r="W273">
        <f t="shared" si="139"/>
        <v>88.91174899913557</v>
      </c>
      <c r="X273" s="7">
        <f t="shared" si="140"/>
        <v>0.49324075914213855</v>
      </c>
      <c r="Y273" s="7">
        <f t="shared" si="141"/>
        <v>0.24626367858898418</v>
      </c>
      <c r="Z273" s="7">
        <f t="shared" si="142"/>
        <v>0.7402178396952929</v>
      </c>
      <c r="AA273">
        <f t="shared" si="143"/>
        <v>711.2939919930845</v>
      </c>
      <c r="AB273">
        <f t="shared" si="144"/>
        <v>729.7333068353205</v>
      </c>
      <c r="AC273">
        <f t="shared" si="145"/>
        <v>2.4333267088301227</v>
      </c>
      <c r="AD273">
        <f t="shared" si="120"/>
        <v>42.65066423525359</v>
      </c>
      <c r="AE273">
        <f t="shared" si="146"/>
        <v>47.34933576474641</v>
      </c>
      <c r="AF273">
        <f t="shared" si="147"/>
        <v>0.014851644830750362</v>
      </c>
      <c r="AG273">
        <f t="shared" si="148"/>
        <v>47.364187409577156</v>
      </c>
      <c r="AH273">
        <f t="shared" si="121"/>
        <v>183.58907816039041</v>
      </c>
    </row>
    <row r="274" spans="4:34" ht="15">
      <c r="D274" s="1">
        <f t="shared" si="149"/>
        <v>40451</v>
      </c>
      <c r="E274" s="7">
        <f t="shared" si="122"/>
        <v>0.5</v>
      </c>
      <c r="F274" s="2">
        <f t="shared" si="123"/>
        <v>2455470.2916666665</v>
      </c>
      <c r="G274" s="3">
        <f t="shared" si="124"/>
        <v>0.10746862879305986</v>
      </c>
      <c r="I274">
        <f t="shared" si="125"/>
        <v>189.41983262646863</v>
      </c>
      <c r="J274">
        <f t="shared" si="126"/>
        <v>4226.297680743545</v>
      </c>
      <c r="K274">
        <f t="shared" si="127"/>
        <v>0.016704114877928992</v>
      </c>
      <c r="L274">
        <f t="shared" si="128"/>
        <v>-1.907230674956861</v>
      </c>
      <c r="M274">
        <f t="shared" si="129"/>
        <v>187.51260195151178</v>
      </c>
      <c r="N274">
        <f t="shared" si="130"/>
        <v>4224.3904500685885</v>
      </c>
      <c r="O274">
        <f t="shared" si="131"/>
        <v>1.001357012863384</v>
      </c>
      <c r="P274">
        <f t="shared" si="132"/>
        <v>187.51165445760415</v>
      </c>
      <c r="Q274">
        <f t="shared" si="133"/>
        <v>23.437893569883098</v>
      </c>
      <c r="R274">
        <f t="shared" si="134"/>
        <v>23.43821358319979</v>
      </c>
      <c r="S274">
        <f t="shared" si="135"/>
        <v>-173.10189972651267</v>
      </c>
      <c r="T274">
        <f t="shared" si="136"/>
        <v>-2.9806273376622943</v>
      </c>
      <c r="U274">
        <f t="shared" si="137"/>
        <v>0.04303046013908403</v>
      </c>
      <c r="V274">
        <f t="shared" si="138"/>
        <v>10.062896825668323</v>
      </c>
      <c r="W274">
        <f t="shared" si="139"/>
        <v>88.58539335632776</v>
      </c>
      <c r="X274" s="7">
        <f t="shared" si="140"/>
        <v>0.493011877204397</v>
      </c>
      <c r="Y274" s="7">
        <f t="shared" si="141"/>
        <v>0.2469413401034866</v>
      </c>
      <c r="Z274" s="7">
        <f t="shared" si="142"/>
        <v>0.7390824143053074</v>
      </c>
      <c r="AA274">
        <f t="shared" si="143"/>
        <v>708.683146850622</v>
      </c>
      <c r="AB274">
        <f t="shared" si="144"/>
        <v>730.0628968256683</v>
      </c>
      <c r="AC274">
        <f t="shared" si="145"/>
        <v>2.515724206417076</v>
      </c>
      <c r="AD274">
        <f t="shared" si="120"/>
        <v>43.0425560695271</v>
      </c>
      <c r="AE274">
        <f t="shared" si="146"/>
        <v>46.9574439304729</v>
      </c>
      <c r="AF274">
        <f t="shared" si="147"/>
        <v>0.015056362578246888</v>
      </c>
      <c r="AG274">
        <f t="shared" si="148"/>
        <v>46.97250029305115</v>
      </c>
      <c r="AH274">
        <f t="shared" si="121"/>
        <v>183.6821845969108</v>
      </c>
    </row>
    <row r="275" spans="4:34" ht="15">
      <c r="D275" s="1">
        <f t="shared" si="149"/>
        <v>40452</v>
      </c>
      <c r="E275" s="7">
        <f t="shared" si="122"/>
        <v>0.5</v>
      </c>
      <c r="F275" s="2">
        <f t="shared" si="123"/>
        <v>2455471.2916666665</v>
      </c>
      <c r="G275" s="3">
        <f t="shared" si="124"/>
        <v>0.10749600730093119</v>
      </c>
      <c r="I275">
        <f t="shared" si="125"/>
        <v>190.40547998841794</v>
      </c>
      <c r="J275">
        <f t="shared" si="126"/>
        <v>4227.283281024365</v>
      </c>
      <c r="K275">
        <f t="shared" si="127"/>
        <v>0.016704113726272975</v>
      </c>
      <c r="L275">
        <f t="shared" si="128"/>
        <v>-1.909754589097479</v>
      </c>
      <c r="M275">
        <f t="shared" si="129"/>
        <v>188.49572539932046</v>
      </c>
      <c r="N275">
        <f t="shared" si="130"/>
        <v>4225.373526435268</v>
      </c>
      <c r="O275">
        <f t="shared" si="131"/>
        <v>1.0010707781068107</v>
      </c>
      <c r="P275">
        <f t="shared" si="132"/>
        <v>188.49477845563018</v>
      </c>
      <c r="Q275">
        <f t="shared" si="133"/>
        <v>23.437893213847932</v>
      </c>
      <c r="R275">
        <f t="shared" si="134"/>
        <v>23.438210879590354</v>
      </c>
      <c r="S275">
        <f t="shared" si="135"/>
        <v>-172.19711528106106</v>
      </c>
      <c r="T275">
        <f t="shared" si="136"/>
        <v>-3.368456699522307</v>
      </c>
      <c r="U275">
        <f t="shared" si="137"/>
        <v>0.04303044992954157</v>
      </c>
      <c r="V275">
        <f t="shared" si="138"/>
        <v>10.388019376544802</v>
      </c>
      <c r="W275">
        <f t="shared" si="139"/>
        <v>88.25924834046067</v>
      </c>
      <c r="X275" s="7">
        <f t="shared" si="140"/>
        <v>0.49278609765517717</v>
      </c>
      <c r="Y275" s="7">
        <f t="shared" si="141"/>
        <v>0.2476215189316753</v>
      </c>
      <c r="Z275" s="7">
        <f t="shared" si="142"/>
        <v>0.737950676378679</v>
      </c>
      <c r="AA275">
        <f t="shared" si="143"/>
        <v>706.0739867236854</v>
      </c>
      <c r="AB275">
        <f t="shared" si="144"/>
        <v>730.3880193765448</v>
      </c>
      <c r="AC275">
        <f t="shared" si="145"/>
        <v>2.597004844136194</v>
      </c>
      <c r="AD275">
        <f t="shared" si="120"/>
        <v>43.43395044944044</v>
      </c>
      <c r="AE275">
        <f t="shared" si="146"/>
        <v>46.56604955055956</v>
      </c>
      <c r="AF275">
        <f t="shared" si="147"/>
        <v>0.015263429755634989</v>
      </c>
      <c r="AG275">
        <f t="shared" si="148"/>
        <v>46.5813129803152</v>
      </c>
      <c r="AH275">
        <f t="shared" si="121"/>
        <v>183.77227073234755</v>
      </c>
    </row>
    <row r="276" spans="4:34" ht="15">
      <c r="D276" s="1">
        <f t="shared" si="149"/>
        <v>40453</v>
      </c>
      <c r="E276" s="7">
        <f t="shared" si="122"/>
        <v>0.5</v>
      </c>
      <c r="F276" s="2">
        <f t="shared" si="123"/>
        <v>2455472.2916666665</v>
      </c>
      <c r="G276" s="3">
        <f t="shared" si="124"/>
        <v>0.10752338580880251</v>
      </c>
      <c r="I276">
        <f t="shared" si="125"/>
        <v>191.39112735036724</v>
      </c>
      <c r="J276">
        <f t="shared" si="126"/>
        <v>4228.2688813051855</v>
      </c>
      <c r="K276">
        <f t="shared" si="127"/>
        <v>0.01670411257461677</v>
      </c>
      <c r="L276">
        <f t="shared" si="128"/>
        <v>-1.911715762054548</v>
      </c>
      <c r="M276">
        <f t="shared" si="129"/>
        <v>189.4794115883127</v>
      </c>
      <c r="N276">
        <f t="shared" si="130"/>
        <v>4226.357165543131</v>
      </c>
      <c r="O276">
        <f t="shared" si="131"/>
        <v>1.0007841455741417</v>
      </c>
      <c r="P276">
        <f t="shared" si="132"/>
        <v>189.47846519078834</v>
      </c>
      <c r="Q276">
        <f t="shared" si="133"/>
        <v>23.437892857812766</v>
      </c>
      <c r="R276">
        <f t="shared" si="134"/>
        <v>23.438208175709573</v>
      </c>
      <c r="S276">
        <f t="shared" si="135"/>
        <v>-171.29109183595534</v>
      </c>
      <c r="T276">
        <f t="shared" si="136"/>
        <v>-3.755668521033016</v>
      </c>
      <c r="U276">
        <f t="shared" si="137"/>
        <v>0.043030439718975744</v>
      </c>
      <c r="V276">
        <f t="shared" si="138"/>
        <v>10.708330882260798</v>
      </c>
      <c r="W276">
        <f t="shared" si="139"/>
        <v>87.93335677624653</v>
      </c>
      <c r="X276" s="7">
        <f t="shared" si="140"/>
        <v>0.49256365910954114</v>
      </c>
      <c r="Y276" s="7">
        <f t="shared" si="141"/>
        <v>0.2483043347310786</v>
      </c>
      <c r="Z276" s="7">
        <f t="shared" si="142"/>
        <v>0.7368229834880037</v>
      </c>
      <c r="AA276">
        <f t="shared" si="143"/>
        <v>703.4668542099722</v>
      </c>
      <c r="AB276">
        <f t="shared" si="144"/>
        <v>730.7083308822608</v>
      </c>
      <c r="AC276">
        <f t="shared" si="145"/>
        <v>2.6770827205652097</v>
      </c>
      <c r="AD276">
        <f t="shared" si="120"/>
        <v>43.82473920651529</v>
      </c>
      <c r="AE276">
        <f t="shared" si="146"/>
        <v>46.17526079348471</v>
      </c>
      <c r="AF276">
        <f t="shared" si="147"/>
        <v>0.015472847598345604</v>
      </c>
      <c r="AG276">
        <f t="shared" si="148"/>
        <v>46.19073364108306</v>
      </c>
      <c r="AH276">
        <f t="shared" si="121"/>
        <v>183.8592875272136</v>
      </c>
    </row>
    <row r="277" spans="4:34" ht="15">
      <c r="D277" s="1">
        <f t="shared" si="149"/>
        <v>40454</v>
      </c>
      <c r="E277" s="7">
        <f t="shared" si="122"/>
        <v>0.5</v>
      </c>
      <c r="F277" s="2">
        <f t="shared" si="123"/>
        <v>2455473.2916666665</v>
      </c>
      <c r="G277" s="3">
        <f t="shared" si="124"/>
        <v>0.10755076431667382</v>
      </c>
      <c r="I277">
        <f t="shared" si="125"/>
        <v>192.37677471231655</v>
      </c>
      <c r="J277">
        <f t="shared" si="126"/>
        <v>4229.254481586005</v>
      </c>
      <c r="K277">
        <f t="shared" si="127"/>
        <v>0.016704111422960372</v>
      </c>
      <c r="L277">
        <f t="shared" si="128"/>
        <v>-1.9131130093585564</v>
      </c>
      <c r="M277">
        <f t="shared" si="129"/>
        <v>190.46366170295798</v>
      </c>
      <c r="N277">
        <f t="shared" si="130"/>
        <v>4227.341368576646</v>
      </c>
      <c r="O277">
        <f t="shared" si="131"/>
        <v>1.0004971995388634</v>
      </c>
      <c r="P277">
        <f t="shared" si="132"/>
        <v>190.46271584754766</v>
      </c>
      <c r="Q277">
        <f t="shared" si="133"/>
        <v>23.4378925017776</v>
      </c>
      <c r="R277">
        <f t="shared" si="134"/>
        <v>23.438205471559456</v>
      </c>
      <c r="S277">
        <f t="shared" si="135"/>
        <v>-170.38374502331718</v>
      </c>
      <c r="T277">
        <f t="shared" si="136"/>
        <v>-4.142164169059298</v>
      </c>
      <c r="U277">
        <f t="shared" si="137"/>
        <v>0.04303042950739415</v>
      </c>
      <c r="V277">
        <f t="shared" si="138"/>
        <v>11.023487900989997</v>
      </c>
      <c r="W277">
        <f t="shared" si="139"/>
        <v>87.60776240618742</v>
      </c>
      <c r="X277" s="7">
        <f t="shared" si="140"/>
        <v>0.49234480006875697</v>
      </c>
      <c r="Y277" s="7">
        <f t="shared" si="141"/>
        <v>0.24898990449601416</v>
      </c>
      <c r="Z277" s="7">
        <f t="shared" si="142"/>
        <v>0.7356996956414998</v>
      </c>
      <c r="AA277">
        <f t="shared" si="143"/>
        <v>700.8620992494994</v>
      </c>
      <c r="AB277">
        <f t="shared" si="144"/>
        <v>731.02348790099</v>
      </c>
      <c r="AC277">
        <f t="shared" si="145"/>
        <v>2.755871975247487</v>
      </c>
      <c r="AD277">
        <f t="shared" si="120"/>
        <v>44.21481354710391</v>
      </c>
      <c r="AE277">
        <f t="shared" si="146"/>
        <v>45.78518645289609</v>
      </c>
      <c r="AF277">
        <f t="shared" si="147"/>
        <v>0.015684615703431142</v>
      </c>
      <c r="AG277">
        <f t="shared" si="148"/>
        <v>45.80087106859952</v>
      </c>
      <c r="AH277">
        <f t="shared" si="121"/>
        <v>183.94318791222622</v>
      </c>
    </row>
    <row r="278" spans="4:34" ht="15">
      <c r="D278" s="1">
        <f t="shared" si="149"/>
        <v>40455</v>
      </c>
      <c r="E278" s="7">
        <f t="shared" si="122"/>
        <v>0.5</v>
      </c>
      <c r="F278" s="2">
        <f t="shared" si="123"/>
        <v>2455474.2916666665</v>
      </c>
      <c r="G278" s="3">
        <f t="shared" si="124"/>
        <v>0.10757814282454514</v>
      </c>
      <c r="I278">
        <f t="shared" si="125"/>
        <v>193.36242207426676</v>
      </c>
      <c r="J278">
        <f t="shared" si="126"/>
        <v>4230.240081866825</v>
      </c>
      <c r="K278">
        <f t="shared" si="127"/>
        <v>0.016704110271303786</v>
      </c>
      <c r="L278">
        <f t="shared" si="128"/>
        <v>-1.9139453103249753</v>
      </c>
      <c r="M278">
        <f t="shared" si="129"/>
        <v>191.44847676394178</v>
      </c>
      <c r="N278">
        <f t="shared" si="130"/>
        <v>4228.3261365564995</v>
      </c>
      <c r="O278">
        <f t="shared" si="131"/>
        <v>1.0002100245119416</v>
      </c>
      <c r="P278">
        <f t="shared" si="132"/>
        <v>191.44753144659316</v>
      </c>
      <c r="Q278">
        <f t="shared" si="133"/>
        <v>23.437892145742435</v>
      </c>
      <c r="R278">
        <f t="shared" si="134"/>
        <v>23.43820276714201</v>
      </c>
      <c r="S278">
        <f t="shared" si="135"/>
        <v>-169.47499085777125</v>
      </c>
      <c r="T278">
        <f t="shared" si="136"/>
        <v>-4.52784449770609</v>
      </c>
      <c r="U278">
        <f t="shared" si="137"/>
        <v>0.043030419294804355</v>
      </c>
      <c r="V278">
        <f t="shared" si="138"/>
        <v>11.333147404150578</v>
      </c>
      <c r="W278">
        <f t="shared" si="139"/>
        <v>87.28250998141169</v>
      </c>
      <c r="X278" s="7">
        <f t="shared" si="140"/>
        <v>0.4921297587471176</v>
      </c>
      <c r="Y278" s="7">
        <f t="shared" si="141"/>
        <v>0.24967834213208515</v>
      </c>
      <c r="Z278" s="7">
        <f t="shared" si="142"/>
        <v>0.7345811753621501</v>
      </c>
      <c r="AA278">
        <f t="shared" si="143"/>
        <v>698.2600798512935</v>
      </c>
      <c r="AB278">
        <f t="shared" si="144"/>
        <v>731.3331474041506</v>
      </c>
      <c r="AC278">
        <f t="shared" si="145"/>
        <v>2.8332868510376557</v>
      </c>
      <c r="AD278">
        <f t="shared" si="120"/>
        <v>44.60406406951434</v>
      </c>
      <c r="AE278">
        <f t="shared" si="146"/>
        <v>45.39593593048566</v>
      </c>
      <c r="AF278">
        <f t="shared" si="147"/>
        <v>0.015898731892404278</v>
      </c>
      <c r="AG278">
        <f t="shared" si="148"/>
        <v>45.41183466237807</v>
      </c>
      <c r="AH278">
        <f t="shared" si="121"/>
        <v>184.02392677331898</v>
      </c>
    </row>
    <row r="279" spans="4:34" ht="15">
      <c r="D279" s="1">
        <f t="shared" si="149"/>
        <v>40456</v>
      </c>
      <c r="E279" s="7">
        <f t="shared" si="122"/>
        <v>0.5</v>
      </c>
      <c r="F279" s="2">
        <f t="shared" si="123"/>
        <v>2455475.2916666665</v>
      </c>
      <c r="G279" s="3">
        <f t="shared" si="124"/>
        <v>0.10760552133241646</v>
      </c>
      <c r="I279">
        <f t="shared" si="125"/>
        <v>194.34806943621606</v>
      </c>
      <c r="J279">
        <f t="shared" si="126"/>
        <v>4231.225682147644</v>
      </c>
      <c r="K279">
        <f t="shared" si="127"/>
        <v>0.01670410911964701</v>
      </c>
      <c r="L279">
        <f t="shared" si="128"/>
        <v>-1.9142118090716267</v>
      </c>
      <c r="M279">
        <f t="shared" si="129"/>
        <v>192.43385762714445</v>
      </c>
      <c r="N279">
        <f t="shared" si="130"/>
        <v>4229.311470338573</v>
      </c>
      <c r="O279">
        <f t="shared" si="131"/>
        <v>0.9999227052175971</v>
      </c>
      <c r="P279">
        <f t="shared" si="132"/>
        <v>192.43291284380473</v>
      </c>
      <c r="Q279">
        <f t="shared" si="133"/>
        <v>23.43789178970727</v>
      </c>
      <c r="R279">
        <f t="shared" si="134"/>
        <v>23.438200062459234</v>
      </c>
      <c r="S279">
        <f t="shared" si="135"/>
        <v>-168.56474579701825</v>
      </c>
      <c r="T279">
        <f t="shared" si="136"/>
        <v>-4.912609837778069</v>
      </c>
      <c r="U279">
        <f t="shared" si="137"/>
        <v>0.04303040908121393</v>
      </c>
      <c r="V279">
        <f t="shared" si="138"/>
        <v>11.636967041140192</v>
      </c>
      <c r="W279">
        <f t="shared" si="139"/>
        <v>86.95764535265037</v>
      </c>
      <c r="X279" s="7">
        <f t="shared" si="140"/>
        <v>0.49191877288809704</v>
      </c>
      <c r="Y279" s="7">
        <f t="shared" si="141"/>
        <v>0.2503697580196238</v>
      </c>
      <c r="Z279" s="7">
        <f t="shared" si="142"/>
        <v>0.7334677877565704</v>
      </c>
      <c r="AA279">
        <f t="shared" si="143"/>
        <v>695.661162821203</v>
      </c>
      <c r="AB279">
        <f t="shared" si="144"/>
        <v>731.6369670411402</v>
      </c>
      <c r="AC279">
        <f t="shared" si="145"/>
        <v>2.909241760285056</v>
      </c>
      <c r="AD279">
        <f t="shared" si="120"/>
        <v>44.99238078255091</v>
      </c>
      <c r="AE279">
        <f t="shared" si="146"/>
        <v>45.00761921744909</v>
      </c>
      <c r="AF279">
        <f t="shared" si="147"/>
        <v>0.016115192067677652</v>
      </c>
      <c r="AG279">
        <f t="shared" si="148"/>
        <v>45.02373440951677</v>
      </c>
      <c r="AH279">
        <f t="shared" si="121"/>
        <v>184.10146094139319</v>
      </c>
    </row>
    <row r="280" spans="4:34" ht="15">
      <c r="D280" s="1">
        <f t="shared" si="149"/>
        <v>40457</v>
      </c>
      <c r="E280" s="7">
        <f t="shared" si="122"/>
        <v>0.5</v>
      </c>
      <c r="F280" s="2">
        <f t="shared" si="123"/>
        <v>2455476.2916666665</v>
      </c>
      <c r="G280" s="3">
        <f t="shared" si="124"/>
        <v>0.10763289984028779</v>
      </c>
      <c r="I280">
        <f t="shared" si="125"/>
        <v>195.3337167981672</v>
      </c>
      <c r="J280">
        <f t="shared" si="126"/>
        <v>4232.211282428463</v>
      </c>
      <c r="K280">
        <f t="shared" si="127"/>
        <v>0.01670410796799004</v>
      </c>
      <c r="L280">
        <f t="shared" si="128"/>
        <v>-1.9139118154928059</v>
      </c>
      <c r="M280">
        <f t="shared" si="129"/>
        <v>193.41980498267438</v>
      </c>
      <c r="N280">
        <f t="shared" si="130"/>
        <v>4230.297370612971</v>
      </c>
      <c r="O280">
        <f t="shared" si="131"/>
        <v>0.9996353265688501</v>
      </c>
      <c r="P280">
        <f t="shared" si="132"/>
        <v>193.41886072929032</v>
      </c>
      <c r="Q280">
        <f t="shared" si="133"/>
        <v>23.437891433672103</v>
      </c>
      <c r="R280">
        <f t="shared" si="134"/>
        <v>23.438197357513143</v>
      </c>
      <c r="S280">
        <f t="shared" si="135"/>
        <v>-167.65292680402632</v>
      </c>
      <c r="T280">
        <f t="shared" si="136"/>
        <v>-5.296359987131957</v>
      </c>
      <c r="U280">
        <f t="shared" si="137"/>
        <v>0.04303039886663045</v>
      </c>
      <c r="V280">
        <f t="shared" si="138"/>
        <v>11.934605419831133</v>
      </c>
      <c r="W280">
        <f t="shared" si="139"/>
        <v>86.63321556127343</v>
      </c>
      <c r="X280" s="7">
        <f t="shared" si="140"/>
        <v>0.49171207956956176</v>
      </c>
      <c r="Y280" s="7">
        <f t="shared" si="141"/>
        <v>0.25106425856602443</v>
      </c>
      <c r="Z280" s="7">
        <f t="shared" si="142"/>
        <v>0.732359900573099</v>
      </c>
      <c r="AA280">
        <f t="shared" si="143"/>
        <v>693.0657244901874</v>
      </c>
      <c r="AB280">
        <f t="shared" si="144"/>
        <v>731.9346054198311</v>
      </c>
      <c r="AC280">
        <f t="shared" si="145"/>
        <v>2.9836513549577717</v>
      </c>
      <c r="AD280">
        <f t="shared" si="120"/>
        <v>45.3796531255185</v>
      </c>
      <c r="AE280">
        <f t="shared" si="146"/>
        <v>44.6203468744815</v>
      </c>
      <c r="AF280">
        <f t="shared" si="147"/>
        <v>0.016333990062507953</v>
      </c>
      <c r="AG280">
        <f t="shared" si="148"/>
        <v>44.636680864544005</v>
      </c>
      <c r="AH280">
        <f t="shared" si="121"/>
        <v>184.17574918664747</v>
      </c>
    </row>
    <row r="281" spans="4:34" ht="15">
      <c r="D281" s="1">
        <f t="shared" si="149"/>
        <v>40458</v>
      </c>
      <c r="E281" s="7">
        <f t="shared" si="122"/>
        <v>0.5</v>
      </c>
      <c r="F281" s="2">
        <f t="shared" si="123"/>
        <v>2455477.2916666665</v>
      </c>
      <c r="G281" s="3">
        <f t="shared" si="124"/>
        <v>0.10766027834815911</v>
      </c>
      <c r="I281">
        <f t="shared" si="125"/>
        <v>196.31936416011922</v>
      </c>
      <c r="J281">
        <f t="shared" si="126"/>
        <v>4233.196882709282</v>
      </c>
      <c r="K281">
        <f t="shared" si="127"/>
        <v>0.016704106816332887</v>
      </c>
      <c r="L281">
        <f t="shared" si="128"/>
        <v>-1.9130448061889687</v>
      </c>
      <c r="M281">
        <f t="shared" si="129"/>
        <v>194.40631935393026</v>
      </c>
      <c r="N281">
        <f t="shared" si="130"/>
        <v>4231.283837903094</v>
      </c>
      <c r="O281">
        <f t="shared" si="131"/>
        <v>0.9993479736428355</v>
      </c>
      <c r="P281">
        <f t="shared" si="132"/>
        <v>194.40537562644812</v>
      </c>
      <c r="Q281">
        <f t="shared" si="133"/>
        <v>23.437891077636937</v>
      </c>
      <c r="R281">
        <f t="shared" si="134"/>
        <v>23.438194652305736</v>
      </c>
      <c r="S281">
        <f t="shared" si="135"/>
        <v>-166.7394514109539</v>
      </c>
      <c r="T281">
        <f t="shared" si="136"/>
        <v>-5.678994201990867</v>
      </c>
      <c r="U281">
        <f t="shared" si="137"/>
        <v>0.04303038865106151</v>
      </c>
      <c r="V281">
        <f t="shared" si="138"/>
        <v>12.225722403131934</v>
      </c>
      <c r="W281">
        <f t="shared" si="139"/>
        <v>86.30926893031022</v>
      </c>
      <c r="X281" s="7">
        <f t="shared" si="140"/>
        <v>0.4915099149978251</v>
      </c>
      <c r="Y281" s="7">
        <f t="shared" si="141"/>
        <v>0.25176194574696337</v>
      </c>
      <c r="Z281" s="7">
        <f t="shared" si="142"/>
        <v>0.7312578842486869</v>
      </c>
      <c r="AA281">
        <f t="shared" si="143"/>
        <v>690.4741514424818</v>
      </c>
      <c r="AB281">
        <f t="shared" si="144"/>
        <v>732.225722403132</v>
      </c>
      <c r="AC281">
        <f t="shared" si="145"/>
        <v>3.0564306007829884</v>
      </c>
      <c r="AD281">
        <f t="shared" si="120"/>
        <v>45.76576998971899</v>
      </c>
      <c r="AE281">
        <f t="shared" si="146"/>
        <v>44.23423001028101</v>
      </c>
      <c r="AF281">
        <f t="shared" si="147"/>
        <v>0.016555117484358818</v>
      </c>
      <c r="AG281">
        <f t="shared" si="148"/>
        <v>44.25078512776537</v>
      </c>
      <c r="AH281">
        <f t="shared" si="121"/>
        <v>184.24675221732275</v>
      </c>
    </row>
    <row r="282" spans="4:34" ht="15">
      <c r="D282" s="1">
        <f t="shared" si="149"/>
        <v>40459</v>
      </c>
      <c r="E282" s="7">
        <f t="shared" si="122"/>
        <v>0.5</v>
      </c>
      <c r="F282" s="2">
        <f t="shared" si="123"/>
        <v>2455478.2916666665</v>
      </c>
      <c r="G282" s="3">
        <f t="shared" si="124"/>
        <v>0.10768765685603043</v>
      </c>
      <c r="I282">
        <f t="shared" si="125"/>
        <v>197.30501152207125</v>
      </c>
      <c r="J282">
        <f t="shared" si="126"/>
        <v>4234.182482990101</v>
      </c>
      <c r="K282">
        <f t="shared" si="127"/>
        <v>0.01670410566467554</v>
      </c>
      <c r="L282">
        <f t="shared" si="128"/>
        <v>-1.9116104253508823</v>
      </c>
      <c r="M282">
        <f t="shared" si="129"/>
        <v>195.39340109672037</v>
      </c>
      <c r="N282">
        <f t="shared" si="130"/>
        <v>4232.27087256475</v>
      </c>
      <c r="O282">
        <f t="shared" si="131"/>
        <v>0.999060731655898</v>
      </c>
      <c r="P282">
        <f t="shared" si="132"/>
        <v>195.392457891086</v>
      </c>
      <c r="Q282">
        <f t="shared" si="133"/>
        <v>23.43789072160177</v>
      </c>
      <c r="R282">
        <f t="shared" si="134"/>
        <v>23.43819194683902</v>
      </c>
      <c r="S282">
        <f t="shared" si="135"/>
        <v>-165.82423778486177</v>
      </c>
      <c r="T282">
        <f t="shared" si="136"/>
        <v>-6.060411189313421</v>
      </c>
      <c r="U282">
        <f t="shared" si="137"/>
        <v>0.04303037843451465</v>
      </c>
      <c r="V282">
        <f t="shared" si="138"/>
        <v>12.509979421846658</v>
      </c>
      <c r="W282">
        <f t="shared" si="139"/>
        <v>85.98585515534775</v>
      </c>
      <c r="X282" s="7">
        <f t="shared" si="140"/>
        <v>0.4913125142903842</v>
      </c>
      <c r="Y282" s="7">
        <f t="shared" si="141"/>
        <v>0.25246291663664044</v>
      </c>
      <c r="Z282" s="7">
        <f t="shared" si="142"/>
        <v>0.730162111944128</v>
      </c>
      <c r="AA282">
        <f t="shared" si="143"/>
        <v>687.886841242782</v>
      </c>
      <c r="AB282">
        <f t="shared" si="144"/>
        <v>732.5099794218467</v>
      </c>
      <c r="AC282">
        <f t="shared" si="145"/>
        <v>3.127494855461663</v>
      </c>
      <c r="AD282">
        <f t="shared" si="120"/>
        <v>46.15061974148509</v>
      </c>
      <c r="AE282">
        <f t="shared" si="146"/>
        <v>43.84938025851491</v>
      </c>
      <c r="AF282">
        <f t="shared" si="147"/>
        <v>0.016778563551630977</v>
      </c>
      <c r="AG282">
        <f t="shared" si="148"/>
        <v>43.866158822066545</v>
      </c>
      <c r="AH282">
        <f t="shared" si="121"/>
        <v>184.31443268265298</v>
      </c>
    </row>
    <row r="283" spans="4:34" ht="15">
      <c r="D283" s="1">
        <f t="shared" si="149"/>
        <v>40460</v>
      </c>
      <c r="E283" s="7">
        <f t="shared" si="122"/>
        <v>0.5</v>
      </c>
      <c r="F283" s="2">
        <f t="shared" si="123"/>
        <v>2455479.2916666665</v>
      </c>
      <c r="G283" s="3">
        <f t="shared" si="124"/>
        <v>0.10771503536390176</v>
      </c>
      <c r="I283">
        <f t="shared" si="125"/>
        <v>198.2906588840233</v>
      </c>
      <c r="J283">
        <f t="shared" si="126"/>
        <v>4235.168083270919</v>
      </c>
      <c r="K283">
        <f t="shared" si="127"/>
        <v>0.016704104513018004</v>
      </c>
      <c r="L283">
        <f t="shared" si="128"/>
        <v>-1.9096084855970699</v>
      </c>
      <c r="M283">
        <f t="shared" si="129"/>
        <v>196.38105039842623</v>
      </c>
      <c r="N283">
        <f t="shared" si="130"/>
        <v>4233.258474785322</v>
      </c>
      <c r="O283">
        <f t="shared" si="131"/>
        <v>0.9987736859384734</v>
      </c>
      <c r="P283">
        <f t="shared" si="132"/>
        <v>196.38010771058504</v>
      </c>
      <c r="Q283">
        <f t="shared" si="133"/>
        <v>23.437890365566602</v>
      </c>
      <c r="R283">
        <f t="shared" si="134"/>
        <v>23.438189241115005</v>
      </c>
      <c r="S283">
        <f t="shared" si="135"/>
        <v>-164.90720479530796</v>
      </c>
      <c r="T283">
        <f t="shared" si="136"/>
        <v>-6.440509100295291</v>
      </c>
      <c r="U283">
        <f t="shared" si="137"/>
        <v>0.04303036821699747</v>
      </c>
      <c r="V283">
        <f t="shared" si="138"/>
        <v>12.787039803955452</v>
      </c>
      <c r="W283">
        <f t="shared" si="139"/>
        <v>85.66302539520261</v>
      </c>
      <c r="X283" s="7">
        <f t="shared" si="140"/>
        <v>0.4911201112472532</v>
      </c>
      <c r="Y283" s="7">
        <f t="shared" si="141"/>
        <v>0.25316726292724595</v>
      </c>
      <c r="Z283" s="7">
        <f t="shared" si="142"/>
        <v>0.7290729595672605</v>
      </c>
      <c r="AA283">
        <f t="shared" si="143"/>
        <v>685.3042031616209</v>
      </c>
      <c r="AB283">
        <f t="shared" si="144"/>
        <v>732.7870398039554</v>
      </c>
      <c r="AC283">
        <f t="shared" si="145"/>
        <v>3.1967599509888487</v>
      </c>
      <c r="AD283">
        <f t="shared" si="120"/>
        <v>46.534090246775875</v>
      </c>
      <c r="AE283">
        <f t="shared" si="146"/>
        <v>43.465909753224125</v>
      </c>
      <c r="AF283">
        <f t="shared" si="147"/>
        <v>0.017004314923725082</v>
      </c>
      <c r="AG283">
        <f t="shared" si="148"/>
        <v>43.48291406814785</v>
      </c>
      <c r="AH283">
        <f t="shared" si="121"/>
        <v>184.3787551798136</v>
      </c>
    </row>
    <row r="284" spans="4:34" ht="15">
      <c r="D284" s="1">
        <f t="shared" si="149"/>
        <v>40461</v>
      </c>
      <c r="E284" s="7">
        <f t="shared" si="122"/>
        <v>0.5</v>
      </c>
      <c r="F284" s="2">
        <f t="shared" si="123"/>
        <v>2455480.2916666665</v>
      </c>
      <c r="G284" s="3">
        <f t="shared" si="124"/>
        <v>0.10774241387177307</v>
      </c>
      <c r="I284">
        <f t="shared" si="125"/>
        <v>199.27630624597623</v>
      </c>
      <c r="J284">
        <f t="shared" si="126"/>
        <v>4236.153683551737</v>
      </c>
      <c r="K284">
        <f t="shared" si="127"/>
        <v>0.016704103361360276</v>
      </c>
      <c r="L284">
        <f t="shared" si="128"/>
        <v>-1.9070389687634426</v>
      </c>
      <c r="M284">
        <f t="shared" si="129"/>
        <v>197.3692672772128</v>
      </c>
      <c r="N284">
        <f t="shared" si="130"/>
        <v>4234.246644582974</v>
      </c>
      <c r="O284">
        <f t="shared" si="131"/>
        <v>0.9984869219097583</v>
      </c>
      <c r="P284">
        <f t="shared" si="132"/>
        <v>197.36832510310973</v>
      </c>
      <c r="Q284">
        <f t="shared" si="133"/>
        <v>23.437890009531436</v>
      </c>
      <c r="R284">
        <f t="shared" si="134"/>
        <v>23.438186535135696</v>
      </c>
      <c r="S284">
        <f t="shared" si="135"/>
        <v>-163.9882720838981</v>
      </c>
      <c r="T284">
        <f t="shared" si="136"/>
        <v>-6.819185525088916</v>
      </c>
      <c r="U284">
        <f t="shared" si="137"/>
        <v>0.043030357998517565</v>
      </c>
      <c r="V284">
        <f t="shared" si="138"/>
        <v>13.05656912034777</v>
      </c>
      <c r="W284">
        <f t="shared" si="139"/>
        <v>85.34083236224332</v>
      </c>
      <c r="X284" s="7">
        <f t="shared" si="140"/>
        <v>0.4909329381108696</v>
      </c>
      <c r="Y284" s="7">
        <f t="shared" si="141"/>
        <v>0.2538750704379715</v>
      </c>
      <c r="Z284" s="7">
        <f t="shared" si="142"/>
        <v>0.7279908057837676</v>
      </c>
      <c r="AA284">
        <f t="shared" si="143"/>
        <v>682.7266588979465</v>
      </c>
      <c r="AB284">
        <f t="shared" si="144"/>
        <v>733.0565691203477</v>
      </c>
      <c r="AC284">
        <f t="shared" si="145"/>
        <v>3.2641422800869293</v>
      </c>
      <c r="AD284">
        <f t="shared" si="120"/>
        <v>46.9160688973598</v>
      </c>
      <c r="AE284">
        <f t="shared" si="146"/>
        <v>43.0839311026402</v>
      </c>
      <c r="AF284">
        <f t="shared" si="147"/>
        <v>0.01723235552443516</v>
      </c>
      <c r="AG284">
        <f t="shared" si="148"/>
        <v>43.101163458164635</v>
      </c>
      <c r="AH284">
        <f t="shared" si="121"/>
        <v>184.43968626462828</v>
      </c>
    </row>
    <row r="285" spans="4:34" ht="15">
      <c r="D285" s="1">
        <f t="shared" si="149"/>
        <v>40462</v>
      </c>
      <c r="E285" s="7">
        <f t="shared" si="122"/>
        <v>0.5</v>
      </c>
      <c r="F285" s="2">
        <f t="shared" si="123"/>
        <v>2455481.2916666665</v>
      </c>
      <c r="G285" s="3">
        <f t="shared" si="124"/>
        <v>0.10776979237964439</v>
      </c>
      <c r="I285">
        <f t="shared" si="125"/>
        <v>200.26195360792917</v>
      </c>
      <c r="J285">
        <f t="shared" si="126"/>
        <v>4237.139283832555</v>
      </c>
      <c r="K285">
        <f t="shared" si="127"/>
        <v>0.01670410220970236</v>
      </c>
      <c r="L285">
        <f t="shared" si="128"/>
        <v>-1.9039020266439863</v>
      </c>
      <c r="M285">
        <f t="shared" si="129"/>
        <v>198.3580515812852</v>
      </c>
      <c r="N285">
        <f t="shared" si="130"/>
        <v>4235.235381805911</v>
      </c>
      <c r="O285">
        <f t="shared" si="131"/>
        <v>0.998200525052183</v>
      </c>
      <c r="P285">
        <f t="shared" si="132"/>
        <v>198.35710991686474</v>
      </c>
      <c r="Q285">
        <f t="shared" si="133"/>
        <v>23.43788965349627</v>
      </c>
      <c r="R285">
        <f t="shared" si="134"/>
        <v>23.438183828903103</v>
      </c>
      <c r="S285">
        <f t="shared" si="135"/>
        <v>-163.06736013586146</v>
      </c>
      <c r="T285">
        <f t="shared" si="136"/>
        <v>-7.196337488827616</v>
      </c>
      <c r="U285">
        <f t="shared" si="137"/>
        <v>0.043030347779082496</v>
      </c>
      <c r="V285">
        <f t="shared" si="138"/>
        <v>13.318235546938817</v>
      </c>
      <c r="W285">
        <f t="shared" si="139"/>
        <v>85.01933041222561</v>
      </c>
      <c r="X285" s="7">
        <f t="shared" si="140"/>
        <v>0.4907512253146257</v>
      </c>
      <c r="Y285" s="7">
        <f t="shared" si="141"/>
        <v>0.25458641861399905</v>
      </c>
      <c r="Z285" s="7">
        <f t="shared" si="142"/>
        <v>0.7269160320152525</v>
      </c>
      <c r="AA285">
        <f t="shared" si="143"/>
        <v>680.1546432978049</v>
      </c>
      <c r="AB285">
        <f t="shared" si="144"/>
        <v>733.3182355469388</v>
      </c>
      <c r="AC285">
        <f t="shared" si="145"/>
        <v>3.329558886734702</v>
      </c>
      <c r="AD285">
        <f t="shared" si="120"/>
        <v>47.29644263860424</v>
      </c>
      <c r="AE285">
        <f t="shared" si="146"/>
        <v>42.70355736139576</v>
      </c>
      <c r="AF285">
        <f t="shared" si="147"/>
        <v>0.017462666358702663</v>
      </c>
      <c r="AG285">
        <f t="shared" si="148"/>
        <v>42.72102002775446</v>
      </c>
      <c r="AH285">
        <f t="shared" si="121"/>
        <v>184.49719446577254</v>
      </c>
    </row>
    <row r="286" spans="4:34" ht="15">
      <c r="D286" s="1">
        <f t="shared" si="149"/>
        <v>40463</v>
      </c>
      <c r="E286" s="7">
        <f t="shared" si="122"/>
        <v>0.5</v>
      </c>
      <c r="F286" s="2">
        <f t="shared" si="123"/>
        <v>2455482.2916666665</v>
      </c>
      <c r="G286" s="3">
        <f t="shared" si="124"/>
        <v>0.10779717088751571</v>
      </c>
      <c r="I286">
        <f t="shared" si="125"/>
        <v>201.24760096988302</v>
      </c>
      <c r="J286">
        <f t="shared" si="126"/>
        <v>4238.124884113373</v>
      </c>
      <c r="K286">
        <f t="shared" si="127"/>
        <v>0.016704101058044252</v>
      </c>
      <c r="L286">
        <f t="shared" si="128"/>
        <v>-1.900197981681338</v>
      </c>
      <c r="M286">
        <f t="shared" si="129"/>
        <v>199.34740298820168</v>
      </c>
      <c r="N286">
        <f t="shared" si="130"/>
        <v>4236.224686131692</v>
      </c>
      <c r="O286">
        <f t="shared" si="131"/>
        <v>0.9979145808856835</v>
      </c>
      <c r="P286">
        <f t="shared" si="132"/>
        <v>199.34646182940793</v>
      </c>
      <c r="Q286">
        <f t="shared" si="133"/>
        <v>23.437889297461105</v>
      </c>
      <c r="R286">
        <f t="shared" si="134"/>
        <v>23.438181122419234</v>
      </c>
      <c r="S286">
        <f t="shared" si="135"/>
        <v>-162.14439035370816</v>
      </c>
      <c r="T286">
        <f t="shared" si="136"/>
        <v>-7.57186144904563</v>
      </c>
      <c r="U286">
        <f t="shared" si="137"/>
        <v>0.043030337558699866</v>
      </c>
      <c r="V286">
        <f t="shared" si="138"/>
        <v>13.571710243001439</v>
      </c>
      <c r="W286">
        <f t="shared" si="139"/>
        <v>84.69857563348576</v>
      </c>
      <c r="X286" s="7">
        <f t="shared" si="140"/>
        <v>0.49057520122013787</v>
      </c>
      <c r="Y286" s="7">
        <f t="shared" si="141"/>
        <v>0.25530138001601077</v>
      </c>
      <c r="Z286" s="7">
        <f t="shared" si="142"/>
        <v>0.725849022424265</v>
      </c>
      <c r="AA286">
        <f t="shared" si="143"/>
        <v>677.5886050678861</v>
      </c>
      <c r="AB286">
        <f t="shared" si="144"/>
        <v>733.5717102430015</v>
      </c>
      <c r="AC286">
        <f t="shared" si="145"/>
        <v>3.3929275607503655</v>
      </c>
      <c r="AD286">
        <f t="shared" si="120"/>
        <v>47.6750979988902</v>
      </c>
      <c r="AE286">
        <f t="shared" si="146"/>
        <v>42.3249020011098</v>
      </c>
      <c r="AF286">
        <f t="shared" si="147"/>
        <v>0.01769522532280079</v>
      </c>
      <c r="AG286">
        <f t="shared" si="148"/>
        <v>42.3425972264326</v>
      </c>
      <c r="AH286">
        <f t="shared" si="121"/>
        <v>184.5512503022222</v>
      </c>
    </row>
    <row r="287" spans="4:34" ht="15">
      <c r="D287" s="1">
        <f t="shared" si="149"/>
        <v>40464</v>
      </c>
      <c r="E287" s="7">
        <f t="shared" si="122"/>
        <v>0.5</v>
      </c>
      <c r="F287" s="2">
        <f t="shared" si="123"/>
        <v>2455483.2916666665</v>
      </c>
      <c r="G287" s="3">
        <f t="shared" si="124"/>
        <v>0.10782454939538703</v>
      </c>
      <c r="I287">
        <f t="shared" si="125"/>
        <v>202.23324833183779</v>
      </c>
      <c r="J287">
        <f t="shared" si="126"/>
        <v>4239.11048439419</v>
      </c>
      <c r="K287">
        <f t="shared" si="127"/>
        <v>0.01670409990638596</v>
      </c>
      <c r="L287">
        <f t="shared" si="128"/>
        <v>-1.8959273276062196</v>
      </c>
      <c r="M287">
        <f t="shared" si="129"/>
        <v>200.33732100423157</v>
      </c>
      <c r="N287">
        <f t="shared" si="130"/>
        <v>4237.214557066584</v>
      </c>
      <c r="O287">
        <f t="shared" si="131"/>
        <v>0.9976291749417914</v>
      </c>
      <c r="P287">
        <f t="shared" si="132"/>
        <v>200.33638034700817</v>
      </c>
      <c r="Q287">
        <f t="shared" si="133"/>
        <v>23.43788894142594</v>
      </c>
      <c r="R287">
        <f t="shared" si="134"/>
        <v>23.438178415686092</v>
      </c>
      <c r="S287">
        <f t="shared" si="135"/>
        <v>-161.2192851330341</v>
      </c>
      <c r="T287">
        <f t="shared" si="136"/>
        <v>-7.945653294579095</v>
      </c>
      <c r="U287">
        <f t="shared" si="137"/>
        <v>0.04303032733737722</v>
      </c>
      <c r="V287">
        <f t="shared" si="138"/>
        <v>13.816667745437146</v>
      </c>
      <c r="W287">
        <f t="shared" si="139"/>
        <v>84.37862593532566</v>
      </c>
      <c r="X287" s="7">
        <f t="shared" si="140"/>
        <v>0.49040509184344644</v>
      </c>
      <c r="Y287" s="7">
        <f t="shared" si="141"/>
        <v>0.25602001980087513</v>
      </c>
      <c r="Z287" s="7">
        <f t="shared" si="142"/>
        <v>0.7247901638860177</v>
      </c>
      <c r="AA287">
        <f t="shared" si="143"/>
        <v>675.0290074826053</v>
      </c>
      <c r="AB287">
        <f t="shared" si="144"/>
        <v>733.8166677454371</v>
      </c>
      <c r="AC287">
        <f t="shared" si="145"/>
        <v>3.454166936359286</v>
      </c>
      <c r="AD287">
        <f t="shared" si="120"/>
        <v>48.051921120655585</v>
      </c>
      <c r="AE287">
        <f t="shared" si="146"/>
        <v>41.948078879344415</v>
      </c>
      <c r="AF287">
        <f t="shared" si="147"/>
        <v>0.017930007008054052</v>
      </c>
      <c r="AG287">
        <f t="shared" si="148"/>
        <v>41.96600888635247</v>
      </c>
      <c r="AH287">
        <f t="shared" si="121"/>
        <v>184.6018263036364</v>
      </c>
    </row>
    <row r="288" spans="4:34" ht="15">
      <c r="D288" s="1">
        <f t="shared" si="149"/>
        <v>40465</v>
      </c>
      <c r="E288" s="7">
        <f t="shared" si="122"/>
        <v>0.5</v>
      </c>
      <c r="F288" s="2">
        <f t="shared" si="123"/>
        <v>2455484.2916666665</v>
      </c>
      <c r="G288" s="3">
        <f t="shared" si="124"/>
        <v>0.10785192790325836</v>
      </c>
      <c r="I288">
        <f t="shared" si="125"/>
        <v>203.21889569379255</v>
      </c>
      <c r="J288">
        <f t="shared" si="126"/>
        <v>4240.096084675008</v>
      </c>
      <c r="K288">
        <f t="shared" si="127"/>
        <v>0.016704098754727472</v>
      </c>
      <c r="L288">
        <f t="shared" si="128"/>
        <v>-1.8910907300245223</v>
      </c>
      <c r="M288">
        <f t="shared" si="129"/>
        <v>201.32780496376802</v>
      </c>
      <c r="N288">
        <f t="shared" si="130"/>
        <v>4238.2049939449835</v>
      </c>
      <c r="O288">
        <f t="shared" si="131"/>
        <v>0.9973443927375399</v>
      </c>
      <c r="P288">
        <f t="shared" si="132"/>
        <v>201.32686480405818</v>
      </c>
      <c r="Q288">
        <f t="shared" si="133"/>
        <v>23.437888585390773</v>
      </c>
      <c r="R288">
        <f t="shared" si="134"/>
        <v>23.43817570870569</v>
      </c>
      <c r="S288">
        <f t="shared" si="135"/>
        <v>-160.29196794051464</v>
      </c>
      <c r="T288">
        <f t="shared" si="136"/>
        <v>-8.317608346042524</v>
      </c>
      <c r="U288">
        <f t="shared" si="137"/>
        <v>0.043030317115122174</v>
      </c>
      <c r="V288">
        <f t="shared" si="138"/>
        <v>14.052786378612051</v>
      </c>
      <c r="W288">
        <f t="shared" si="139"/>
        <v>84.05954113540065</v>
      </c>
      <c r="X288" s="7">
        <f t="shared" si="140"/>
        <v>0.49024112057040825</v>
      </c>
      <c r="Y288" s="7">
        <f t="shared" si="141"/>
        <v>0.2567423951942953</v>
      </c>
      <c r="Z288" s="7">
        <f t="shared" si="142"/>
        <v>0.7237398459465212</v>
      </c>
      <c r="AA288">
        <f t="shared" si="143"/>
        <v>672.4763290832052</v>
      </c>
      <c r="AB288">
        <f t="shared" si="144"/>
        <v>734.052786378612</v>
      </c>
      <c r="AC288">
        <f t="shared" si="145"/>
        <v>3.51319659465301</v>
      </c>
      <c r="AD288">
        <f t="shared" si="120"/>
        <v>48.42679779307494</v>
      </c>
      <c r="AE288">
        <f t="shared" si="146"/>
        <v>41.57320220692506</v>
      </c>
      <c r="AF288">
        <f t="shared" si="147"/>
        <v>0.018166982498249315</v>
      </c>
      <c r="AG288">
        <f t="shared" si="148"/>
        <v>41.59136918942331</v>
      </c>
      <c r="AH288">
        <f t="shared" si="121"/>
        <v>184.64889703339858</v>
      </c>
    </row>
    <row r="289" spans="4:34" ht="15">
      <c r="D289" s="1">
        <f t="shared" si="149"/>
        <v>40466</v>
      </c>
      <c r="E289" s="7">
        <f t="shared" si="122"/>
        <v>0.5</v>
      </c>
      <c r="F289" s="2">
        <f t="shared" si="123"/>
        <v>2455485.2916666665</v>
      </c>
      <c r="G289" s="3">
        <f t="shared" si="124"/>
        <v>0.10787930641112968</v>
      </c>
      <c r="I289">
        <f t="shared" si="125"/>
        <v>204.20454305574822</v>
      </c>
      <c r="J289">
        <f t="shared" si="126"/>
        <v>4241.081684955825</v>
      </c>
      <c r="K289">
        <f t="shared" si="127"/>
        <v>0.016704097603068794</v>
      </c>
      <c r="L289">
        <f t="shared" si="128"/>
        <v>-1.8856890269510507</v>
      </c>
      <c r="M289">
        <f t="shared" si="129"/>
        <v>202.31885402879718</v>
      </c>
      <c r="N289">
        <f t="shared" si="130"/>
        <v>4239.195995928874</v>
      </c>
      <c r="O289">
        <f t="shared" si="131"/>
        <v>0.9970603197492002</v>
      </c>
      <c r="P289">
        <f t="shared" si="132"/>
        <v>202.31791436254372</v>
      </c>
      <c r="Q289">
        <f t="shared" si="133"/>
        <v>23.437888229355607</v>
      </c>
      <c r="R289">
        <f t="shared" si="134"/>
        <v>23.43817300148003</v>
      </c>
      <c r="S289">
        <f t="shared" si="135"/>
        <v>-159.3623633941259</v>
      </c>
      <c r="T289">
        <f t="shared" si="136"/>
        <v>-8.687621357973299</v>
      </c>
      <c r="U289">
        <f t="shared" si="137"/>
        <v>0.04303030689194228</v>
      </c>
      <c r="V289">
        <f t="shared" si="138"/>
        <v>14.279748679278061</v>
      </c>
      <c r="W289">
        <f t="shared" si="139"/>
        <v>83.74138304590414</v>
      </c>
      <c r="X289" s="7">
        <f t="shared" si="140"/>
        <v>0.4900835078616124</v>
      </c>
      <c r="Y289" s="7">
        <f t="shared" si="141"/>
        <v>0.25746855495632315</v>
      </c>
      <c r="Z289" s="7">
        <f t="shared" si="142"/>
        <v>0.7226984607669016</v>
      </c>
      <c r="AA289">
        <f t="shared" si="143"/>
        <v>669.9310643672331</v>
      </c>
      <c r="AB289">
        <f t="shared" si="144"/>
        <v>734.2797486792781</v>
      </c>
      <c r="AC289">
        <f t="shared" si="145"/>
        <v>3.569937169819525</v>
      </c>
      <c r="AD289">
        <f t="shared" si="120"/>
        <v>48.7996134863733</v>
      </c>
      <c r="AE289">
        <f t="shared" si="146"/>
        <v>41.2003865136267</v>
      </c>
      <c r="AF289">
        <f t="shared" si="147"/>
        <v>0.018406119160942203</v>
      </c>
      <c r="AG289">
        <f t="shared" si="148"/>
        <v>41.21879263278764</v>
      </c>
      <c r="AH289">
        <f t="shared" si="121"/>
        <v>184.6924391139954</v>
      </c>
    </row>
    <row r="290" spans="4:34" ht="15">
      <c r="D290" s="1">
        <f t="shared" si="149"/>
        <v>40467</v>
      </c>
      <c r="E290" s="7">
        <f t="shared" si="122"/>
        <v>0.5</v>
      </c>
      <c r="F290" s="2">
        <f t="shared" si="123"/>
        <v>2455486.2916666665</v>
      </c>
      <c r="G290" s="3">
        <f t="shared" si="124"/>
        <v>0.107906684919001</v>
      </c>
      <c r="I290">
        <f t="shared" si="125"/>
        <v>205.19019041770298</v>
      </c>
      <c r="J290">
        <f t="shared" si="126"/>
        <v>4242.0672852366415</v>
      </c>
      <c r="K290">
        <f t="shared" si="127"/>
        <v>0.01670409645140993</v>
      </c>
      <c r="L290">
        <f t="shared" si="128"/>
        <v>-1.8797232292887396</v>
      </c>
      <c r="M290">
        <f t="shared" si="129"/>
        <v>203.31046718841424</v>
      </c>
      <c r="N290">
        <f t="shared" si="130"/>
        <v>4240.187562007352</v>
      </c>
      <c r="O290">
        <f t="shared" si="131"/>
        <v>0.9967770413858525</v>
      </c>
      <c r="P290">
        <f t="shared" si="132"/>
        <v>203.3095280115595</v>
      </c>
      <c r="Q290">
        <f t="shared" si="133"/>
        <v>23.43788787332044</v>
      </c>
      <c r="R290">
        <f t="shared" si="134"/>
        <v>23.43817029401113</v>
      </c>
      <c r="S290">
        <f t="shared" si="135"/>
        <v>-158.4303973456349</v>
      </c>
      <c r="T290">
        <f t="shared" si="136"/>
        <v>-9.05558652273375</v>
      </c>
      <c r="U290">
        <f t="shared" si="137"/>
        <v>0.043030296667845164</v>
      </c>
      <c r="V290">
        <f t="shared" si="138"/>
        <v>14.497241835992913</v>
      </c>
      <c r="W290">
        <f t="shared" si="139"/>
        <v>83.42421555832814</v>
      </c>
      <c r="X290" s="7">
        <f t="shared" si="140"/>
        <v>0.4899324709472271</v>
      </c>
      <c r="Y290" s="7">
        <f t="shared" si="141"/>
        <v>0.25819853884076</v>
      </c>
      <c r="Z290" s="7">
        <f t="shared" si="142"/>
        <v>0.7216664030536941</v>
      </c>
      <c r="AA290">
        <f t="shared" si="143"/>
        <v>667.3937244666251</v>
      </c>
      <c r="AB290">
        <f t="shared" si="144"/>
        <v>734.4972418359929</v>
      </c>
      <c r="AC290">
        <f t="shared" si="145"/>
        <v>3.624310458998224</v>
      </c>
      <c r="AD290">
        <f t="shared" si="120"/>
        <v>49.17025338776279</v>
      </c>
      <c r="AE290">
        <f t="shared" si="146"/>
        <v>40.82974661223721</v>
      </c>
      <c r="AF290">
        <f t="shared" si="147"/>
        <v>0.018647380432915372</v>
      </c>
      <c r="AG290">
        <f t="shared" si="148"/>
        <v>40.848393992670125</v>
      </c>
      <c r="AH290">
        <f t="shared" si="121"/>
        <v>184.73243125441047</v>
      </c>
    </row>
    <row r="291" spans="4:34" ht="15">
      <c r="D291" s="1">
        <f t="shared" si="149"/>
        <v>40468</v>
      </c>
      <c r="E291" s="7">
        <f t="shared" si="122"/>
        <v>0.5</v>
      </c>
      <c r="F291" s="2">
        <f t="shared" si="123"/>
        <v>2455487.2916666665</v>
      </c>
      <c r="G291" s="3">
        <f t="shared" si="124"/>
        <v>0.10793406342687231</v>
      </c>
      <c r="I291">
        <f t="shared" si="125"/>
        <v>206.17583777965865</v>
      </c>
      <c r="J291">
        <f t="shared" si="126"/>
        <v>4243.052885517458</v>
      </c>
      <c r="K291">
        <f t="shared" si="127"/>
        <v>0.016704095299750872</v>
      </c>
      <c r="L291">
        <f t="shared" si="128"/>
        <v>-1.8731945212523478</v>
      </c>
      <c r="M291">
        <f t="shared" si="129"/>
        <v>204.3026432584063</v>
      </c>
      <c r="N291">
        <f t="shared" si="130"/>
        <v>4241.179690996206</v>
      </c>
      <c r="O291">
        <f t="shared" si="131"/>
        <v>0.9964946429628012</v>
      </c>
      <c r="P291">
        <f t="shared" si="132"/>
        <v>204.30170456689225</v>
      </c>
      <c r="Q291">
        <f t="shared" si="133"/>
        <v>23.437887517285276</v>
      </c>
      <c r="R291">
        <f t="shared" si="134"/>
        <v>23.438167586300988</v>
      </c>
      <c r="S291">
        <f t="shared" si="135"/>
        <v>-157.49599696536137</v>
      </c>
      <c r="T291">
        <f t="shared" si="136"/>
        <v>-9.421397476272704</v>
      </c>
      <c r="U291">
        <f t="shared" si="137"/>
        <v>0.043030286442838385</v>
      </c>
      <c r="V291">
        <f t="shared" si="138"/>
        <v>14.704958142357738</v>
      </c>
      <c r="W291">
        <f t="shared" si="139"/>
        <v>83.10810472654858</v>
      </c>
      <c r="X291" s="7">
        <f t="shared" si="140"/>
        <v>0.48978822351225154</v>
      </c>
      <c r="Y291" s="7">
        <f t="shared" si="141"/>
        <v>0.25893237704961664</v>
      </c>
      <c r="Z291" s="7">
        <f t="shared" si="142"/>
        <v>0.7206440699748864</v>
      </c>
      <c r="AA291">
        <f t="shared" si="143"/>
        <v>664.8648378123886</v>
      </c>
      <c r="AB291">
        <f t="shared" si="144"/>
        <v>734.7049581423578</v>
      </c>
      <c r="AC291">
        <f t="shared" si="145"/>
        <v>3.6762395355894455</v>
      </c>
      <c r="AD291">
        <f t="shared" si="120"/>
        <v>49.53860243899658</v>
      </c>
      <c r="AE291">
        <f t="shared" si="146"/>
        <v>40.46139756100342</v>
      </c>
      <c r="AF291">
        <f t="shared" si="147"/>
        <v>0.018890725600113126</v>
      </c>
      <c r="AG291">
        <f t="shared" si="148"/>
        <v>40.48028828660354</v>
      </c>
      <c r="AH291">
        <f t="shared" si="121"/>
        <v>184.7688542792169</v>
      </c>
    </row>
    <row r="292" spans="4:34" ht="15">
      <c r="D292" s="1">
        <f t="shared" si="149"/>
        <v>40469</v>
      </c>
      <c r="E292" s="7">
        <f t="shared" si="122"/>
        <v>0.5</v>
      </c>
      <c r="F292" s="2">
        <f t="shared" si="123"/>
        <v>2455488.2916666665</v>
      </c>
      <c r="G292" s="3">
        <f t="shared" si="124"/>
        <v>0.10796144193474363</v>
      </c>
      <c r="I292">
        <f t="shared" si="125"/>
        <v>207.16148514161523</v>
      </c>
      <c r="J292">
        <f t="shared" si="126"/>
        <v>4244.038485798274</v>
      </c>
      <c r="K292">
        <f t="shared" si="127"/>
        <v>0.01670409414809163</v>
      </c>
      <c r="L292">
        <f t="shared" si="128"/>
        <v>-1.8661042607355605</v>
      </c>
      <c r="M292">
        <f t="shared" si="129"/>
        <v>205.29538088087966</v>
      </c>
      <c r="N292">
        <f t="shared" si="130"/>
        <v>4242.172381537539</v>
      </c>
      <c r="O292">
        <f t="shared" si="131"/>
        <v>0.9962132096748436</v>
      </c>
      <c r="P292">
        <f t="shared" si="132"/>
        <v>205.29444267064784</v>
      </c>
      <c r="Q292">
        <f t="shared" si="133"/>
        <v>23.43788716125011</v>
      </c>
      <c r="R292">
        <f t="shared" si="134"/>
        <v>23.438164878351618</v>
      </c>
      <c r="S292">
        <f t="shared" si="135"/>
        <v>-156.5590908292434</v>
      </c>
      <c r="T292">
        <f t="shared" si="136"/>
        <v>-9.784947305832755</v>
      </c>
      <c r="U292">
        <f t="shared" si="137"/>
        <v>0.04303027621692952</v>
      </c>
      <c r="V292">
        <f t="shared" si="138"/>
        <v>14.902595463279136</v>
      </c>
      <c r="W292">
        <f t="shared" si="139"/>
        <v>82.79311884797737</v>
      </c>
      <c r="X292" s="7">
        <f t="shared" si="140"/>
        <v>0.48965097537272284</v>
      </c>
      <c r="Y292" s="7">
        <f t="shared" si="141"/>
        <v>0.2596700896838968</v>
      </c>
      <c r="Z292" s="7">
        <f t="shared" si="142"/>
        <v>0.7196318610615489</v>
      </c>
      <c r="AA292">
        <f t="shared" si="143"/>
        <v>662.344950783819</v>
      </c>
      <c r="AB292">
        <f t="shared" si="144"/>
        <v>734.9025954632791</v>
      </c>
      <c r="AC292">
        <f t="shared" si="145"/>
        <v>3.725648865819778</v>
      </c>
      <c r="AD292">
        <f t="shared" si="120"/>
        <v>49.90454537551308</v>
      </c>
      <c r="AE292">
        <f t="shared" si="146"/>
        <v>40.09545462448692</v>
      </c>
      <c r="AF292">
        <f t="shared" si="147"/>
        <v>0.0191361095724315</v>
      </c>
      <c r="AG292">
        <f t="shared" si="148"/>
        <v>40.11459073405935</v>
      </c>
      <c r="AH292">
        <f t="shared" si="121"/>
        <v>184.80169115902407</v>
      </c>
    </row>
    <row r="293" spans="4:34" ht="15">
      <c r="D293" s="1">
        <f t="shared" si="149"/>
        <v>40470</v>
      </c>
      <c r="E293" s="7">
        <f t="shared" si="122"/>
        <v>0.5</v>
      </c>
      <c r="F293" s="2">
        <f t="shared" si="123"/>
        <v>2455489.2916666665</v>
      </c>
      <c r="G293" s="3">
        <f t="shared" si="124"/>
        <v>0.10798882044261496</v>
      </c>
      <c r="I293">
        <f t="shared" si="125"/>
        <v>208.1471325035718</v>
      </c>
      <c r="J293">
        <f t="shared" si="126"/>
        <v>4245.024086079091</v>
      </c>
      <c r="K293">
        <f t="shared" si="127"/>
        <v>0.01670409299643219</v>
      </c>
      <c r="L293">
        <f t="shared" si="128"/>
        <v>-1.8584539796204385</v>
      </c>
      <c r="M293">
        <f t="shared" si="129"/>
        <v>206.28867852395138</v>
      </c>
      <c r="N293">
        <f t="shared" si="130"/>
        <v>4243.165632099471</v>
      </c>
      <c r="O293">
        <f t="shared" si="131"/>
        <v>0.9959328265693997</v>
      </c>
      <c r="P293">
        <f t="shared" si="132"/>
        <v>206.28774079094288</v>
      </c>
      <c r="Q293">
        <f t="shared" si="133"/>
        <v>23.43788680521494</v>
      </c>
      <c r="R293">
        <f t="shared" si="134"/>
        <v>23.438162170165025</v>
      </c>
      <c r="S293">
        <f t="shared" si="135"/>
        <v>-155.61960900818778</v>
      </c>
      <c r="T293">
        <f t="shared" si="136"/>
        <v>-10.146128559706561</v>
      </c>
      <c r="U293">
        <f t="shared" si="137"/>
        <v>0.043030265990126174</v>
      </c>
      <c r="V293">
        <f t="shared" si="138"/>
        <v>15.089857713373181</v>
      </c>
      <c r="W293">
        <f t="shared" si="139"/>
        <v>82.4793285424878</v>
      </c>
      <c r="X293" s="7">
        <f t="shared" si="140"/>
        <v>0.4895209321434908</v>
      </c>
      <c r="Y293" s="7">
        <f t="shared" si="141"/>
        <v>0.2604116861921358</v>
      </c>
      <c r="Z293" s="7">
        <f t="shared" si="142"/>
        <v>0.7186301780948458</v>
      </c>
      <c r="AA293">
        <f t="shared" si="143"/>
        <v>659.8346283399025</v>
      </c>
      <c r="AB293">
        <f t="shared" si="144"/>
        <v>735.0898577133731</v>
      </c>
      <c r="AC293">
        <f t="shared" si="145"/>
        <v>3.7724644283432838</v>
      </c>
      <c r="AD293">
        <f t="shared" si="120"/>
        <v>50.2679667671546</v>
      </c>
      <c r="AE293">
        <f t="shared" si="146"/>
        <v>39.7320332328454</v>
      </c>
      <c r="AF293">
        <f t="shared" si="147"/>
        <v>0.019383482653825255</v>
      </c>
      <c r="AG293">
        <f t="shared" si="148"/>
        <v>39.751416715499225</v>
      </c>
      <c r="AH293">
        <f t="shared" si="121"/>
        <v>184.83092704194348</v>
      </c>
    </row>
    <row r="294" spans="4:34" ht="15">
      <c r="D294" s="1">
        <f t="shared" si="149"/>
        <v>40471</v>
      </c>
      <c r="E294" s="7">
        <f t="shared" si="122"/>
        <v>0.5</v>
      </c>
      <c r="F294" s="2">
        <f t="shared" si="123"/>
        <v>2455490.2916666665</v>
      </c>
      <c r="G294" s="3">
        <f t="shared" si="124"/>
        <v>0.10801619895048628</v>
      </c>
      <c r="I294">
        <f t="shared" si="125"/>
        <v>209.1327798655293</v>
      </c>
      <c r="J294">
        <f t="shared" si="126"/>
        <v>4246.0096863599065</v>
      </c>
      <c r="K294">
        <f t="shared" si="127"/>
        <v>0.016704091844772565</v>
      </c>
      <c r="L294">
        <f t="shared" si="128"/>
        <v>-1.8502453840282254</v>
      </c>
      <c r="M294">
        <f t="shared" si="129"/>
        <v>207.28253448150107</v>
      </c>
      <c r="N294">
        <f t="shared" si="130"/>
        <v>4244.159440975878</v>
      </c>
      <c r="O294">
        <f t="shared" si="131"/>
        <v>0.9956535785195137</v>
      </c>
      <c r="P294">
        <f t="shared" si="132"/>
        <v>207.28159722165665</v>
      </c>
      <c r="Q294">
        <f t="shared" si="133"/>
        <v>23.437886449179775</v>
      </c>
      <c r="R294">
        <f t="shared" si="134"/>
        <v>23.438159461743226</v>
      </c>
      <c r="S294">
        <f t="shared" si="135"/>
        <v>-154.67748315969482</v>
      </c>
      <c r="T294">
        <f t="shared" si="136"/>
        <v>-10.504833259136461</v>
      </c>
      <c r="U294">
        <f t="shared" si="137"/>
        <v>0.04303025576243594</v>
      </c>
      <c r="V294">
        <f t="shared" si="138"/>
        <v>15.266455346525865</v>
      </c>
      <c r="W294">
        <f t="shared" si="139"/>
        <v>82.16680682880491</v>
      </c>
      <c r="X294" s="7">
        <f t="shared" si="140"/>
        <v>0.48939829489824593</v>
      </c>
      <c r="Y294" s="7">
        <f t="shared" si="141"/>
        <v>0.2611571648182323</v>
      </c>
      <c r="Z294" s="7">
        <f t="shared" si="142"/>
        <v>0.7176394249782596</v>
      </c>
      <c r="AA294">
        <f t="shared" si="143"/>
        <v>657.3344546304393</v>
      </c>
      <c r="AB294">
        <f t="shared" si="144"/>
        <v>735.2664553465258</v>
      </c>
      <c r="AC294">
        <f t="shared" si="145"/>
        <v>3.8166138366314613</v>
      </c>
      <c r="AD294">
        <f t="shared" si="120"/>
        <v>50.628751060430886</v>
      </c>
      <c r="AE294">
        <f t="shared" si="146"/>
        <v>39.371248939569114</v>
      </c>
      <c r="AF294">
        <f t="shared" si="147"/>
        <v>0.019632790308264297</v>
      </c>
      <c r="AG294">
        <f t="shared" si="148"/>
        <v>39.39088172987738</v>
      </c>
      <c r="AH294">
        <f t="shared" si="121"/>
        <v>184.8565492857315</v>
      </c>
    </row>
    <row r="295" spans="4:34" ht="15">
      <c r="D295" s="1">
        <f t="shared" si="149"/>
        <v>40472</v>
      </c>
      <c r="E295" s="7">
        <f t="shared" si="122"/>
        <v>0.5</v>
      </c>
      <c r="F295" s="2">
        <f t="shared" si="123"/>
        <v>2455491.2916666665</v>
      </c>
      <c r="G295" s="3">
        <f t="shared" si="124"/>
        <v>0.1080435774583576</v>
      </c>
      <c r="I295">
        <f t="shared" si="125"/>
        <v>210.1184272274877</v>
      </c>
      <c r="J295">
        <f t="shared" si="126"/>
        <v>4246.995286640722</v>
      </c>
      <c r="K295">
        <f t="shared" si="127"/>
        <v>0.01670409069311275</v>
      </c>
      <c r="L295">
        <f t="shared" si="128"/>
        <v>-1.8414803545104708</v>
      </c>
      <c r="M295">
        <f t="shared" si="129"/>
        <v>208.27694687297722</v>
      </c>
      <c r="N295">
        <f t="shared" si="130"/>
        <v>4245.153806286212</v>
      </c>
      <c r="O295">
        <f t="shared" si="131"/>
        <v>0.9953755501967329</v>
      </c>
      <c r="P295">
        <f t="shared" si="132"/>
        <v>208.27601008223718</v>
      </c>
      <c r="Q295">
        <f t="shared" si="133"/>
        <v>23.43788609314461</v>
      </c>
      <c r="R295">
        <f t="shared" si="134"/>
        <v>23.438156753088222</v>
      </c>
      <c r="S295">
        <f t="shared" si="135"/>
        <v>-153.73264662173764</v>
      </c>
      <c r="T295">
        <f t="shared" si="136"/>
        <v>-10.860952912451065</v>
      </c>
      <c r="U295">
        <f t="shared" si="137"/>
        <v>0.04303024553386637</v>
      </c>
      <c r="V295">
        <f t="shared" si="138"/>
        <v>15.4321058555298</v>
      </c>
      <c r="W295">
        <f t="shared" si="139"/>
        <v>81.8556291980308</v>
      </c>
      <c r="X295" s="7">
        <f t="shared" si="140"/>
        <v>0.48928325982254883</v>
      </c>
      <c r="Y295" s="7">
        <f t="shared" si="141"/>
        <v>0.26190651205024107</v>
      </c>
      <c r="Z295" s="7">
        <f t="shared" si="142"/>
        <v>0.7166600075948566</v>
      </c>
      <c r="AA295">
        <f t="shared" si="143"/>
        <v>654.8450335842464</v>
      </c>
      <c r="AB295">
        <f t="shared" si="144"/>
        <v>735.4321058555298</v>
      </c>
      <c r="AC295">
        <f t="shared" si="145"/>
        <v>3.858026463882453</v>
      </c>
      <c r="AD295">
        <f t="shared" si="120"/>
        <v>50.98678262229308</v>
      </c>
      <c r="AE295">
        <f t="shared" si="146"/>
        <v>39.01321737770692</v>
      </c>
      <c r="AF295">
        <f t="shared" si="147"/>
        <v>0.0198839729221544</v>
      </c>
      <c r="AG295">
        <f t="shared" si="148"/>
        <v>39.033101350629074</v>
      </c>
      <c r="AH295">
        <f t="shared" si="121"/>
        <v>184.87854749027323</v>
      </c>
    </row>
    <row r="296" spans="4:34" ht="15">
      <c r="D296" s="1">
        <f t="shared" si="149"/>
        <v>40473</v>
      </c>
      <c r="E296" s="7">
        <f t="shared" si="122"/>
        <v>0.5</v>
      </c>
      <c r="F296" s="2">
        <f t="shared" si="123"/>
        <v>2455492.2916666665</v>
      </c>
      <c r="G296" s="3">
        <f t="shared" si="124"/>
        <v>0.10807095596622893</v>
      </c>
      <c r="I296">
        <f t="shared" si="125"/>
        <v>211.1040745894461</v>
      </c>
      <c r="J296">
        <f t="shared" si="126"/>
        <v>4247.980886921538</v>
      </c>
      <c r="K296">
        <f t="shared" si="127"/>
        <v>0.016704089541452742</v>
      </c>
      <c r="L296">
        <f t="shared" si="128"/>
        <v>-1.8321609461795665</v>
      </c>
      <c r="M296">
        <f t="shared" si="129"/>
        <v>209.27191364326654</v>
      </c>
      <c r="N296">
        <f t="shared" si="130"/>
        <v>4246.148725975358</v>
      </c>
      <c r="O296">
        <f t="shared" si="131"/>
        <v>0.995098826043882</v>
      </c>
      <c r="P296">
        <f t="shared" si="132"/>
        <v>209.2709773175708</v>
      </c>
      <c r="Q296">
        <f t="shared" si="133"/>
        <v>23.437885737109443</v>
      </c>
      <c r="R296">
        <f t="shared" si="134"/>
        <v>23.43815404420203</v>
      </c>
      <c r="S296">
        <f t="shared" si="135"/>
        <v>-152.78503450884466</v>
      </c>
      <c r="T296">
        <f t="shared" si="136"/>
        <v>-11.214378531538207</v>
      </c>
      <c r="U296">
        <f t="shared" si="137"/>
        <v>0.043030235304425096</v>
      </c>
      <c r="V296">
        <f t="shared" si="138"/>
        <v>15.58653428062931</v>
      </c>
      <c r="W296">
        <f t="shared" si="139"/>
        <v>81.54587368394621</v>
      </c>
      <c r="X296" s="7">
        <f t="shared" si="140"/>
        <v>0.48917601786067405</v>
      </c>
      <c r="Y296" s="7">
        <f t="shared" si="141"/>
        <v>0.26265970207193456</v>
      </c>
      <c r="Z296" s="7">
        <f t="shared" si="142"/>
        <v>0.7156923336494135</v>
      </c>
      <c r="AA296">
        <f t="shared" si="143"/>
        <v>652.3669894715697</v>
      </c>
      <c r="AB296">
        <f t="shared" si="144"/>
        <v>735.5865342806293</v>
      </c>
      <c r="AC296">
        <f t="shared" si="145"/>
        <v>3.89663357015732</v>
      </c>
      <c r="AD296">
        <f t="shared" si="120"/>
        <v>51.34194578538499</v>
      </c>
      <c r="AE296">
        <f t="shared" si="146"/>
        <v>38.65805421461501</v>
      </c>
      <c r="AF296">
        <f t="shared" si="147"/>
        <v>0.020136965563929677</v>
      </c>
      <c r="AG296">
        <f t="shared" si="148"/>
        <v>38.678191180178935</v>
      </c>
      <c r="AH296">
        <f t="shared" si="121"/>
        <v>184.8969135300547</v>
      </c>
    </row>
    <row r="297" spans="4:34" ht="15">
      <c r="D297" s="1">
        <f t="shared" si="149"/>
        <v>40474</v>
      </c>
      <c r="E297" s="7">
        <f t="shared" si="122"/>
        <v>0.5</v>
      </c>
      <c r="F297" s="2">
        <f t="shared" si="123"/>
        <v>2455493.2916666665</v>
      </c>
      <c r="G297" s="3">
        <f t="shared" si="124"/>
        <v>0.10809833447410025</v>
      </c>
      <c r="I297">
        <f t="shared" si="125"/>
        <v>212.0897219514045</v>
      </c>
      <c r="J297">
        <f t="shared" si="126"/>
        <v>4248.966487202352</v>
      </c>
      <c r="K297">
        <f t="shared" si="127"/>
        <v>0.016704088389792548</v>
      </c>
      <c r="L297">
        <f t="shared" si="128"/>
        <v>-1.8222893887776799</v>
      </c>
      <c r="M297">
        <f t="shared" si="129"/>
        <v>210.26743256262682</v>
      </c>
      <c r="N297">
        <f t="shared" si="130"/>
        <v>4247.1441978135745</v>
      </c>
      <c r="O297">
        <f t="shared" si="131"/>
        <v>0.9948234902477318</v>
      </c>
      <c r="P297">
        <f t="shared" si="132"/>
        <v>210.2664966979149</v>
      </c>
      <c r="Q297">
        <f t="shared" si="133"/>
        <v>23.437885381074278</v>
      </c>
      <c r="R297">
        <f t="shared" si="134"/>
        <v>23.438151335086655</v>
      </c>
      <c r="S297">
        <f t="shared" si="135"/>
        <v>-151.83458381033034</v>
      </c>
      <c r="T297">
        <f t="shared" si="136"/>
        <v>-11.565000650748985</v>
      </c>
      <c r="U297">
        <f t="shared" si="137"/>
        <v>0.04303022507411968</v>
      </c>
      <c r="V297">
        <f t="shared" si="138"/>
        <v>15.729473725716291</v>
      </c>
      <c r="W297">
        <f t="shared" si="139"/>
        <v>81.23762092970966</v>
      </c>
      <c r="X297" s="7">
        <f t="shared" si="140"/>
        <v>0.4890767543571414</v>
      </c>
      <c r="Y297" s="7">
        <f t="shared" si="141"/>
        <v>0.263416696219059</v>
      </c>
      <c r="Z297" s="7">
        <f t="shared" si="142"/>
        <v>0.7147368124952237</v>
      </c>
      <c r="AA297">
        <f t="shared" si="143"/>
        <v>649.9009674376773</v>
      </c>
      <c r="AB297">
        <f t="shared" si="144"/>
        <v>735.7294737257163</v>
      </c>
      <c r="AC297">
        <f t="shared" si="145"/>
        <v>3.932368431429069</v>
      </c>
      <c r="AD297">
        <f t="shared" si="120"/>
        <v>51.69412489473172</v>
      </c>
      <c r="AE297">
        <f t="shared" si="146"/>
        <v>38.30587510526828</v>
      </c>
      <c r="AF297">
        <f t="shared" si="147"/>
        <v>0.020391697741616463</v>
      </c>
      <c r="AG297">
        <f t="shared" si="148"/>
        <v>38.326266803009894</v>
      </c>
      <c r="AH297">
        <f t="shared" si="121"/>
        <v>184.9116415862939</v>
      </c>
    </row>
    <row r="298" spans="4:34" ht="15">
      <c r="D298" s="1">
        <f t="shared" si="149"/>
        <v>40475</v>
      </c>
      <c r="E298" s="7">
        <f t="shared" si="122"/>
        <v>0.5</v>
      </c>
      <c r="F298" s="2">
        <f t="shared" si="123"/>
        <v>2455494.2916666665</v>
      </c>
      <c r="G298" s="3">
        <f t="shared" si="124"/>
        <v>0.10812571298197157</v>
      </c>
      <c r="I298">
        <f t="shared" si="125"/>
        <v>213.0753693133638</v>
      </c>
      <c r="J298">
        <f t="shared" si="126"/>
        <v>4249.952087483168</v>
      </c>
      <c r="K298">
        <f t="shared" si="127"/>
        <v>0.016704087238132163</v>
      </c>
      <c r="L298">
        <f t="shared" si="128"/>
        <v>-1.8118680866831431</v>
      </c>
      <c r="M298">
        <f t="shared" si="129"/>
        <v>211.26350122668066</v>
      </c>
      <c r="N298">
        <f t="shared" si="130"/>
        <v>4248.140219396485</v>
      </c>
      <c r="O298">
        <f t="shared" si="131"/>
        <v>0.9945496267115794</v>
      </c>
      <c r="P298">
        <f t="shared" si="132"/>
        <v>211.26256581889166</v>
      </c>
      <c r="Q298">
        <f t="shared" si="133"/>
        <v>23.43788502503911</v>
      </c>
      <c r="R298">
        <f t="shared" si="134"/>
        <v>23.438148625744105</v>
      </c>
      <c r="S298">
        <f t="shared" si="135"/>
        <v>-150.88123349060172</v>
      </c>
      <c r="T298">
        <f t="shared" si="136"/>
        <v>-11.912709348326558</v>
      </c>
      <c r="U298">
        <f t="shared" si="137"/>
        <v>0.04303021484295773</v>
      </c>
      <c r="V298">
        <f t="shared" si="138"/>
        <v>15.86066588083564</v>
      </c>
      <c r="W298">
        <f t="shared" si="139"/>
        <v>80.93095425055198</v>
      </c>
      <c r="X298" s="7">
        <f t="shared" si="140"/>
        <v>0.4889856486938642</v>
      </c>
      <c r="Y298" s="7">
        <f t="shared" si="141"/>
        <v>0.26417744244233093</v>
      </c>
      <c r="Z298" s="7">
        <f t="shared" si="142"/>
        <v>0.7137938549453975</v>
      </c>
      <c r="AA298">
        <f t="shared" si="143"/>
        <v>647.4476340044158</v>
      </c>
      <c r="AB298">
        <f t="shared" si="144"/>
        <v>735.8606658808357</v>
      </c>
      <c r="AC298">
        <f t="shared" si="145"/>
        <v>3.9651664702089136</v>
      </c>
      <c r="AD298">
        <f t="shared" si="120"/>
        <v>52.043204355822084</v>
      </c>
      <c r="AE298">
        <f t="shared" si="146"/>
        <v>37.956795644177916</v>
      </c>
      <c r="AF298">
        <f t="shared" si="147"/>
        <v>0.020648093159268695</v>
      </c>
      <c r="AG298">
        <f t="shared" si="148"/>
        <v>37.97744373733718</v>
      </c>
      <c r="AH298">
        <f t="shared" si="121"/>
        <v>184.92272817839594</v>
      </c>
    </row>
    <row r="299" spans="4:34" ht="15">
      <c r="D299" s="1">
        <f t="shared" si="149"/>
        <v>40476</v>
      </c>
      <c r="E299" s="7">
        <f t="shared" si="122"/>
        <v>0.5</v>
      </c>
      <c r="F299" s="2">
        <f t="shared" si="123"/>
        <v>2455495.2916666665</v>
      </c>
      <c r="G299" s="3">
        <f t="shared" si="124"/>
        <v>0.10815309148984288</v>
      </c>
      <c r="I299">
        <f t="shared" si="125"/>
        <v>214.06101667532312</v>
      </c>
      <c r="J299">
        <f t="shared" si="126"/>
        <v>4250.937687763982</v>
      </c>
      <c r="K299">
        <f t="shared" si="127"/>
        <v>0.016704086086471587</v>
      </c>
      <c r="L299">
        <f t="shared" si="128"/>
        <v>-1.8008996188535356</v>
      </c>
      <c r="M299">
        <f t="shared" si="129"/>
        <v>212.26011705646957</v>
      </c>
      <c r="N299">
        <f t="shared" si="130"/>
        <v>4249.136788145128</v>
      </c>
      <c r="O299">
        <f t="shared" si="131"/>
        <v>0.9942773190277534</v>
      </c>
      <c r="P299">
        <f t="shared" si="132"/>
        <v>212.25918210154225</v>
      </c>
      <c r="Q299">
        <f t="shared" si="133"/>
        <v>23.437884669003946</v>
      </c>
      <c r="R299">
        <f t="shared" si="134"/>
        <v>23.4381459161764</v>
      </c>
      <c r="S299">
        <f t="shared" si="135"/>
        <v>-149.9249245914526</v>
      </c>
      <c r="T299">
        <f t="shared" si="136"/>
        <v>-12.257394270452128</v>
      </c>
      <c r="U299">
        <f t="shared" si="137"/>
        <v>0.04303020461094684</v>
      </c>
      <c r="V299">
        <f t="shared" si="138"/>
        <v>15.97986154958189</v>
      </c>
      <c r="W299">
        <f t="shared" si="139"/>
        <v>80.62595969204035</v>
      </c>
      <c r="X299" s="7">
        <f t="shared" si="140"/>
        <v>0.4889028739239014</v>
      </c>
      <c r="Y299" s="7">
        <f t="shared" si="141"/>
        <v>0.2649418747793449</v>
      </c>
      <c r="Z299" s="7">
        <f t="shared" si="142"/>
        <v>0.7128638730684579</v>
      </c>
      <c r="AA299">
        <f t="shared" si="143"/>
        <v>645.0076775363228</v>
      </c>
      <c r="AB299">
        <f t="shared" si="144"/>
        <v>735.9798615495819</v>
      </c>
      <c r="AC299">
        <f t="shared" si="145"/>
        <v>3.9949653873954674</v>
      </c>
      <c r="AD299">
        <f t="shared" si="120"/>
        <v>52.38906868403892</v>
      </c>
      <c r="AE299">
        <f t="shared" si="146"/>
        <v>37.61093131596108</v>
      </c>
      <c r="AF299">
        <f t="shared" si="147"/>
        <v>0.020906069473280484</v>
      </c>
      <c r="AG299">
        <f t="shared" si="148"/>
        <v>37.63183738543436</v>
      </c>
      <c r="AH299">
        <f t="shared" si="121"/>
        <v>184.93017219440148</v>
      </c>
    </row>
    <row r="300" spans="4:34" ht="15">
      <c r="D300" s="1">
        <f t="shared" si="149"/>
        <v>40477</v>
      </c>
      <c r="E300" s="7">
        <f t="shared" si="122"/>
        <v>0.5</v>
      </c>
      <c r="F300" s="2">
        <f t="shared" si="123"/>
        <v>2455496.2916666665</v>
      </c>
      <c r="G300" s="3">
        <f t="shared" si="124"/>
        <v>0.1081804699977142</v>
      </c>
      <c r="I300">
        <f t="shared" si="125"/>
        <v>215.04666403728243</v>
      </c>
      <c r="J300">
        <f t="shared" si="126"/>
        <v>4251.923288044796</v>
      </c>
      <c r="K300">
        <f t="shared" si="127"/>
        <v>0.01670408493481082</v>
      </c>
      <c r="L300">
        <f t="shared" si="128"/>
        <v>-1.7893867387043225</v>
      </c>
      <c r="M300">
        <f t="shared" si="129"/>
        <v>213.25727729857812</v>
      </c>
      <c r="N300">
        <f t="shared" si="130"/>
        <v>4250.1339013060915</v>
      </c>
      <c r="O300">
        <f t="shared" si="131"/>
        <v>0.9940066504500419</v>
      </c>
      <c r="P300">
        <f t="shared" si="132"/>
        <v>213.25634279245082</v>
      </c>
      <c r="Q300">
        <f t="shared" si="133"/>
        <v>23.43788431296878</v>
      </c>
      <c r="R300">
        <f t="shared" si="134"/>
        <v>23.438143206385536</v>
      </c>
      <c r="S300">
        <f t="shared" si="135"/>
        <v>-148.9656003362268</v>
      </c>
      <c r="T300">
        <f t="shared" si="136"/>
        <v>-12.598944658002424</v>
      </c>
      <c r="U300">
        <f t="shared" si="137"/>
        <v>0.04303019437809456</v>
      </c>
      <c r="V300">
        <f t="shared" si="138"/>
        <v>16.086821179895352</v>
      </c>
      <c r="W300">
        <f t="shared" si="139"/>
        <v>80.32272608345941</v>
      </c>
      <c r="X300" s="7">
        <f t="shared" si="140"/>
        <v>0.4888285964028504</v>
      </c>
      <c r="Y300" s="7">
        <f t="shared" si="141"/>
        <v>0.26570991283768536</v>
      </c>
      <c r="Z300" s="7">
        <f t="shared" si="142"/>
        <v>0.7119472799680154</v>
      </c>
      <c r="AA300">
        <f t="shared" si="143"/>
        <v>642.5818086676753</v>
      </c>
      <c r="AB300">
        <f t="shared" si="144"/>
        <v>736.0868211798953</v>
      </c>
      <c r="AC300">
        <f t="shared" si="145"/>
        <v>4.0217052949738274</v>
      </c>
      <c r="AD300">
        <f t="shared" si="120"/>
        <v>52.73160255539286</v>
      </c>
      <c r="AE300">
        <f t="shared" si="146"/>
        <v>37.26839744460714</v>
      </c>
      <c r="AF300">
        <f t="shared" si="147"/>
        <v>0.021165538049696068</v>
      </c>
      <c r="AG300">
        <f t="shared" si="148"/>
        <v>37.28956298265683</v>
      </c>
      <c r="AH300">
        <f t="shared" si="121"/>
        <v>184.93397492011098</v>
      </c>
    </row>
    <row r="301" spans="4:34" ht="15">
      <c r="D301" s="1">
        <f t="shared" si="149"/>
        <v>40478</v>
      </c>
      <c r="E301" s="7">
        <f t="shared" si="122"/>
        <v>0.5</v>
      </c>
      <c r="F301" s="2">
        <f t="shared" si="123"/>
        <v>2455497.2916666665</v>
      </c>
      <c r="G301" s="3">
        <f t="shared" si="124"/>
        <v>0.10820784850558553</v>
      </c>
      <c r="I301">
        <f t="shared" si="125"/>
        <v>216.03231139924355</v>
      </c>
      <c r="J301">
        <f t="shared" si="126"/>
        <v>4252.908888325611</v>
      </c>
      <c r="K301">
        <f t="shared" si="127"/>
        <v>0.016704083783149866</v>
      </c>
      <c r="L301">
        <f t="shared" si="128"/>
        <v>-1.7773323739225135</v>
      </c>
      <c r="M301">
        <f t="shared" si="129"/>
        <v>214.25497902532103</v>
      </c>
      <c r="N301">
        <f t="shared" si="130"/>
        <v>4251.131555951688</v>
      </c>
      <c r="O301">
        <f t="shared" si="131"/>
        <v>0.99373770386607</v>
      </c>
      <c r="P301">
        <f t="shared" si="132"/>
        <v>214.2540449639317</v>
      </c>
      <c r="Q301">
        <f t="shared" si="133"/>
        <v>23.437883956933614</v>
      </c>
      <c r="R301">
        <f t="shared" si="134"/>
        <v>23.438140496373535</v>
      </c>
      <c r="S301">
        <f t="shared" si="135"/>
        <v>-148.0032062357301</v>
      </c>
      <c r="T301">
        <f t="shared" si="136"/>
        <v>-12.937249376105033</v>
      </c>
      <c r="U301">
        <f t="shared" si="137"/>
        <v>0.04303018414440853</v>
      </c>
      <c r="V301">
        <f t="shared" si="138"/>
        <v>16.18131539669723</v>
      </c>
      <c r="W301">
        <f t="shared" si="139"/>
        <v>80.02134508583934</v>
      </c>
      <c r="X301" s="7">
        <f t="shared" si="140"/>
        <v>0.4887629754189602</v>
      </c>
      <c r="Y301" s="7">
        <f t="shared" si="141"/>
        <v>0.2664814612916287</v>
      </c>
      <c r="Z301" s="7">
        <f t="shared" si="142"/>
        <v>0.7110444895462917</v>
      </c>
      <c r="AA301">
        <f t="shared" si="143"/>
        <v>640.1707606867147</v>
      </c>
      <c r="AB301">
        <f t="shared" si="144"/>
        <v>736.1813153966972</v>
      </c>
      <c r="AC301">
        <f t="shared" si="145"/>
        <v>4.045328849174297</v>
      </c>
      <c r="AD301">
        <f t="shared" si="120"/>
        <v>53.07069085850829</v>
      </c>
      <c r="AE301">
        <f t="shared" si="146"/>
        <v>36.92930914149171</v>
      </c>
      <c r="AF301">
        <f t="shared" si="147"/>
        <v>0.021426403723749328</v>
      </c>
      <c r="AG301">
        <f t="shared" si="148"/>
        <v>36.95073554521546</v>
      </c>
      <c r="AH301">
        <f t="shared" si="121"/>
        <v>184.9341400665803</v>
      </c>
    </row>
    <row r="302" spans="4:34" ht="15">
      <c r="D302" s="1">
        <f t="shared" si="149"/>
        <v>40479</v>
      </c>
      <c r="E302" s="7">
        <f t="shared" si="122"/>
        <v>0.5</v>
      </c>
      <c r="F302" s="2">
        <f t="shared" si="123"/>
        <v>2455498.2916666665</v>
      </c>
      <c r="G302" s="3">
        <f t="shared" si="124"/>
        <v>0.10823522701345685</v>
      </c>
      <c r="I302">
        <f t="shared" si="125"/>
        <v>217.01795876120468</v>
      </c>
      <c r="J302">
        <f t="shared" si="126"/>
        <v>4253.894488606425</v>
      </c>
      <c r="K302">
        <f t="shared" si="127"/>
        <v>0.01670408263148872</v>
      </c>
      <c r="L302">
        <f t="shared" si="128"/>
        <v>-1.7647396262143527</v>
      </c>
      <c r="M302">
        <f t="shared" si="129"/>
        <v>215.25321913499033</v>
      </c>
      <c r="N302">
        <f t="shared" si="130"/>
        <v>4252.12974898021</v>
      </c>
      <c r="O302">
        <f t="shared" si="131"/>
        <v>0.9934705617696274</v>
      </c>
      <c r="P302">
        <f t="shared" si="132"/>
        <v>215.25228551427656</v>
      </c>
      <c r="Q302">
        <f t="shared" si="133"/>
        <v>23.437883600898445</v>
      </c>
      <c r="R302">
        <f t="shared" si="134"/>
        <v>23.438137786142402</v>
      </c>
      <c r="S302">
        <f t="shared" si="135"/>
        <v>-147.0376901957464</v>
      </c>
      <c r="T302">
        <f t="shared" si="136"/>
        <v>-13.272196946576132</v>
      </c>
      <c r="U302">
        <f t="shared" si="137"/>
        <v>0.04303017390989632</v>
      </c>
      <c r="V302">
        <f t="shared" si="138"/>
        <v>16.263125534740556</v>
      </c>
      <c r="W302">
        <f t="shared" si="139"/>
        <v>79.72191123413764</v>
      </c>
      <c r="X302" s="7">
        <f t="shared" si="140"/>
        <v>0.48870616282309687</v>
      </c>
      <c r="Y302" s="7">
        <f t="shared" si="141"/>
        <v>0.2672564093949367</v>
      </c>
      <c r="Z302" s="7">
        <f t="shared" si="142"/>
        <v>0.710155916251257</v>
      </c>
      <c r="AA302">
        <f t="shared" si="143"/>
        <v>637.7752898731011</v>
      </c>
      <c r="AB302">
        <f t="shared" si="144"/>
        <v>736.2631255347405</v>
      </c>
      <c r="AC302">
        <f t="shared" si="145"/>
        <v>4.065781383685135</v>
      </c>
      <c r="AD302">
        <f t="shared" si="120"/>
        <v>53.4062187478097</v>
      </c>
      <c r="AE302">
        <f t="shared" si="146"/>
        <v>36.5937812521903</v>
      </c>
      <c r="AF302">
        <f t="shared" si="147"/>
        <v>0.02168856456298632</v>
      </c>
      <c r="AG302">
        <f t="shared" si="148"/>
        <v>36.61546981675328</v>
      </c>
      <c r="AH302">
        <f t="shared" si="121"/>
        <v>184.93067379568404</v>
      </c>
    </row>
    <row r="303" spans="4:34" ht="15">
      <c r="D303" s="1">
        <f t="shared" si="149"/>
        <v>40480</v>
      </c>
      <c r="E303" s="7">
        <f t="shared" si="122"/>
        <v>0.5</v>
      </c>
      <c r="F303" s="2">
        <f t="shared" si="123"/>
        <v>2455499.2916666665</v>
      </c>
      <c r="G303" s="3">
        <f t="shared" si="124"/>
        <v>0.10826260552132817</v>
      </c>
      <c r="I303">
        <f t="shared" si="125"/>
        <v>218.0036061231658</v>
      </c>
      <c r="J303">
        <f t="shared" si="126"/>
        <v>4254.880088887239</v>
      </c>
      <c r="K303">
        <f t="shared" si="127"/>
        <v>0.016704081479827385</v>
      </c>
      <c r="L303">
        <f t="shared" si="128"/>
        <v>-1.751611770986207</v>
      </c>
      <c r="M303">
        <f t="shared" si="129"/>
        <v>216.2519943521796</v>
      </c>
      <c r="N303">
        <f t="shared" si="130"/>
        <v>4253.128477116253</v>
      </c>
      <c r="O303">
        <f t="shared" si="131"/>
        <v>0.9932053062329607</v>
      </c>
      <c r="P303">
        <f t="shared" si="132"/>
        <v>216.2510611680786</v>
      </c>
      <c r="Q303">
        <f t="shared" si="133"/>
        <v>23.43788324486328</v>
      </c>
      <c r="R303">
        <f t="shared" si="134"/>
        <v>23.43813507569415</v>
      </c>
      <c r="S303">
        <f t="shared" si="135"/>
        <v>-146.069002625973</v>
      </c>
      <c r="T303">
        <f t="shared" si="136"/>
        <v>-13.603675583328922</v>
      </c>
      <c r="U303">
        <f t="shared" si="137"/>
        <v>0.04303016367456553</v>
      </c>
      <c r="V303">
        <f t="shared" si="138"/>
        <v>16.3320441700013</v>
      </c>
      <c r="W303">
        <f t="shared" si="139"/>
        <v>79.42452197305448</v>
      </c>
      <c r="X303" s="7">
        <f t="shared" si="140"/>
        <v>0.48865830265972127</v>
      </c>
      <c r="Y303" s="7">
        <f t="shared" si="141"/>
        <v>0.2680346305123477</v>
      </c>
      <c r="Z303" s="7">
        <f t="shared" si="142"/>
        <v>0.7092819748070949</v>
      </c>
      <c r="AA303">
        <f t="shared" si="143"/>
        <v>635.3961757844359</v>
      </c>
      <c r="AB303">
        <f t="shared" si="144"/>
        <v>736.3320441700013</v>
      </c>
      <c r="AC303">
        <f t="shared" si="145"/>
        <v>4.083011042500317</v>
      </c>
      <c r="AD303">
        <f t="shared" si="120"/>
        <v>53.73807169786344</v>
      </c>
      <c r="AE303">
        <f t="shared" si="146"/>
        <v>36.26192830213656</v>
      </c>
      <c r="AF303">
        <f t="shared" si="147"/>
        <v>0.021951911635454048</v>
      </c>
      <c r="AG303">
        <f t="shared" si="148"/>
        <v>36.283880213772015</v>
      </c>
      <c r="AH303">
        <f t="shared" si="121"/>
        <v>184.92358474346634</v>
      </c>
    </row>
    <row r="304" spans="4:34" ht="15">
      <c r="D304" s="1">
        <f t="shared" si="149"/>
        <v>40481</v>
      </c>
      <c r="E304" s="7">
        <f t="shared" si="122"/>
        <v>0.5</v>
      </c>
      <c r="F304" s="2">
        <f t="shared" si="123"/>
        <v>2455500.2916666665</v>
      </c>
      <c r="G304" s="3">
        <f t="shared" si="124"/>
        <v>0.1082899840291995</v>
      </c>
      <c r="I304">
        <f t="shared" si="125"/>
        <v>218.98925348512785</v>
      </c>
      <c r="J304">
        <f t="shared" si="126"/>
        <v>4255.865689168053</v>
      </c>
      <c r="K304">
        <f t="shared" si="127"/>
        <v>0.01670408032816586</v>
      </c>
      <c r="L304">
        <f t="shared" si="128"/>
        <v>-1.737952256958149</v>
      </c>
      <c r="M304">
        <f t="shared" si="129"/>
        <v>217.2513012281697</v>
      </c>
      <c r="N304">
        <f t="shared" si="130"/>
        <v>4254.127736911095</v>
      </c>
      <c r="O304">
        <f t="shared" si="131"/>
        <v>0.9929420188790435</v>
      </c>
      <c r="P304">
        <f t="shared" si="132"/>
        <v>217.2503684766183</v>
      </c>
      <c r="Q304">
        <f t="shared" si="133"/>
        <v>23.437882888828113</v>
      </c>
      <c r="R304">
        <f t="shared" si="134"/>
        <v>23.43813236503079</v>
      </c>
      <c r="S304">
        <f t="shared" si="135"/>
        <v>-145.09709655020148</v>
      </c>
      <c r="T304">
        <f t="shared" si="136"/>
        <v>-13.931573230825682</v>
      </c>
      <c r="U304">
        <f t="shared" si="137"/>
        <v>0.04303015343842376</v>
      </c>
      <c r="V304">
        <f t="shared" si="138"/>
        <v>16.387875647880662</v>
      </c>
      <c r="W304">
        <f t="shared" si="139"/>
        <v>79.12927768595165</v>
      </c>
      <c r="X304" s="7">
        <f t="shared" si="140"/>
        <v>0.48861953080008286</v>
      </c>
      <c r="Y304" s="7">
        <f t="shared" si="141"/>
        <v>0.26881598167243936</v>
      </c>
      <c r="Z304" s="7">
        <f t="shared" si="142"/>
        <v>0.7084230799277264</v>
      </c>
      <c r="AA304">
        <f t="shared" si="143"/>
        <v>633.0342214876132</v>
      </c>
      <c r="AB304">
        <f t="shared" si="144"/>
        <v>736.3878756478807</v>
      </c>
      <c r="AC304">
        <f t="shared" si="145"/>
        <v>4.09696891197018</v>
      </c>
      <c r="AD304">
        <f t="shared" si="120"/>
        <v>54.06613555881858</v>
      </c>
      <c r="AE304">
        <f t="shared" si="146"/>
        <v>35.93386444118142</v>
      </c>
      <c r="AF304">
        <f t="shared" si="147"/>
        <v>0.02221632878455783</v>
      </c>
      <c r="AG304">
        <f t="shared" si="148"/>
        <v>35.95608076996598</v>
      </c>
      <c r="AH304">
        <f t="shared" si="121"/>
        <v>184.91288404101283</v>
      </c>
    </row>
    <row r="305" spans="4:34" ht="15">
      <c r="D305" s="1">
        <f t="shared" si="149"/>
        <v>40482</v>
      </c>
      <c r="E305" s="7">
        <f t="shared" si="122"/>
        <v>0.5</v>
      </c>
      <c r="F305" s="2">
        <f t="shared" si="123"/>
        <v>2455501.2916666665</v>
      </c>
      <c r="G305" s="3">
        <f t="shared" si="124"/>
        <v>0.10831736253707082</v>
      </c>
      <c r="I305">
        <f t="shared" si="125"/>
        <v>219.9749008470908</v>
      </c>
      <c r="J305">
        <f t="shared" si="126"/>
        <v>4256.851289448866</v>
      </c>
      <c r="K305">
        <f t="shared" si="127"/>
        <v>0.016704079176504145</v>
      </c>
      <c r="L305">
        <f t="shared" si="128"/>
        <v>-1.7237647057092491</v>
      </c>
      <c r="M305">
        <f t="shared" si="129"/>
        <v>218.25113614138155</v>
      </c>
      <c r="N305">
        <f t="shared" si="130"/>
        <v>4255.127524743157</v>
      </c>
      <c r="O305">
        <f t="shared" si="131"/>
        <v>0.9926807808538327</v>
      </c>
      <c r="P305">
        <f t="shared" si="132"/>
        <v>218.2502038183162</v>
      </c>
      <c r="Q305">
        <f t="shared" si="133"/>
        <v>23.437882532792948</v>
      </c>
      <c r="R305">
        <f t="shared" si="134"/>
        <v>23.438129654154334</v>
      </c>
      <c r="S305">
        <f t="shared" si="135"/>
        <v>-144.1219277175251</v>
      </c>
      <c r="T305">
        <f t="shared" si="136"/>
        <v>-14.255777605649055</v>
      </c>
      <c r="U305">
        <f t="shared" si="137"/>
        <v>0.04303014320147862</v>
      </c>
      <c r="V305">
        <f t="shared" si="138"/>
        <v>16.430436606449014</v>
      </c>
      <c r="W305">
        <f t="shared" si="139"/>
        <v>78.8362817163207</v>
      </c>
      <c r="X305" s="7">
        <f t="shared" si="140"/>
        <v>0.4885899745788548</v>
      </c>
      <c r="Y305" s="7">
        <f t="shared" si="141"/>
        <v>0.2696003031446306</v>
      </c>
      <c r="Z305" s="7">
        <f t="shared" si="142"/>
        <v>0.7075796460130789</v>
      </c>
      <c r="AA305">
        <f t="shared" si="143"/>
        <v>630.6902537305656</v>
      </c>
      <c r="AB305">
        <f t="shared" si="144"/>
        <v>736.430436606449</v>
      </c>
      <c r="AC305">
        <f t="shared" si="145"/>
        <v>4.107609151612252</v>
      </c>
      <c r="AD305">
        <f t="shared" si="120"/>
        <v>54.39029661289803</v>
      </c>
      <c r="AE305">
        <f t="shared" si="146"/>
        <v>35.60970338710197</v>
      </c>
      <c r="AF305">
        <f t="shared" si="147"/>
        <v>0.02248169241232379</v>
      </c>
      <c r="AG305">
        <f t="shared" si="148"/>
        <v>35.632185079514294</v>
      </c>
      <c r="AH305">
        <f t="shared" si="121"/>
        <v>184.89858533258544</v>
      </c>
    </row>
    <row r="306" spans="4:34" ht="15">
      <c r="D306" s="1">
        <f t="shared" si="149"/>
        <v>40483</v>
      </c>
      <c r="E306" s="7">
        <f t="shared" si="122"/>
        <v>0.5</v>
      </c>
      <c r="F306" s="2">
        <f t="shared" si="123"/>
        <v>2455502.2916666665</v>
      </c>
      <c r="G306" s="3">
        <f t="shared" si="124"/>
        <v>0.10834474104494213</v>
      </c>
      <c r="I306">
        <f t="shared" si="125"/>
        <v>220.96054820905283</v>
      </c>
      <c r="J306">
        <f t="shared" si="126"/>
        <v>4257.836889729679</v>
      </c>
      <c r="K306">
        <f t="shared" si="127"/>
        <v>0.01670407802484224</v>
      </c>
      <c r="L306">
        <f t="shared" si="128"/>
        <v>-1.7090529111540465</v>
      </c>
      <c r="M306">
        <f t="shared" si="129"/>
        <v>219.25149529789877</v>
      </c>
      <c r="N306">
        <f t="shared" si="130"/>
        <v>4256.127836818525</v>
      </c>
      <c r="O306">
        <f t="shared" si="131"/>
        <v>0.9924216727985267</v>
      </c>
      <c r="P306">
        <f t="shared" si="132"/>
        <v>219.2505633992556</v>
      </c>
      <c r="Q306">
        <f t="shared" si="133"/>
        <v>23.437882176757782</v>
      </c>
      <c r="R306">
        <f t="shared" si="134"/>
        <v>23.43812694306679</v>
      </c>
      <c r="S306">
        <f t="shared" si="135"/>
        <v>-143.14345471433745</v>
      </c>
      <c r="T306">
        <f t="shared" si="136"/>
        <v>-14.576176241261678</v>
      </c>
      <c r="U306">
        <f t="shared" si="137"/>
        <v>0.043030132963737665</v>
      </c>
      <c r="V306">
        <f t="shared" si="138"/>
        <v>16.459556492927373</v>
      </c>
      <c r="W306">
        <f t="shared" si="139"/>
        <v>78.54564038123178</v>
      </c>
      <c r="X306" s="7">
        <f t="shared" si="140"/>
        <v>0.4885697524354672</v>
      </c>
      <c r="Y306" s="7">
        <f t="shared" si="141"/>
        <v>0.2703874180431567</v>
      </c>
      <c r="Z306" s="7">
        <f t="shared" si="142"/>
        <v>0.7067520868277777</v>
      </c>
      <c r="AA306">
        <f t="shared" si="143"/>
        <v>628.3651230498542</v>
      </c>
      <c r="AB306">
        <f t="shared" si="144"/>
        <v>736.4595564929274</v>
      </c>
      <c r="AC306">
        <f t="shared" si="145"/>
        <v>4.114889123231848</v>
      </c>
      <c r="AD306">
        <f t="shared" si="120"/>
        <v>54.71044163189072</v>
      </c>
      <c r="AE306">
        <f t="shared" si="146"/>
        <v>35.28955836810928</v>
      </c>
      <c r="AF306">
        <f t="shared" si="147"/>
        <v>0.022747871272932742</v>
      </c>
      <c r="AG306">
        <f t="shared" si="148"/>
        <v>35.31230623938222</v>
      </c>
      <c r="AH306">
        <f t="shared" si="121"/>
        <v>184.8807047907951</v>
      </c>
    </row>
    <row r="307" spans="4:34" ht="15">
      <c r="D307" s="1">
        <f t="shared" si="149"/>
        <v>40484</v>
      </c>
      <c r="E307" s="7">
        <f t="shared" si="122"/>
        <v>0.5</v>
      </c>
      <c r="F307" s="2">
        <f t="shared" si="123"/>
        <v>2455503.2916666665</v>
      </c>
      <c r="G307" s="3">
        <f t="shared" si="124"/>
        <v>0.10837211955281345</v>
      </c>
      <c r="I307">
        <f t="shared" si="125"/>
        <v>221.9461955710167</v>
      </c>
      <c r="J307">
        <f t="shared" si="126"/>
        <v>4258.822490010492</v>
      </c>
      <c r="K307">
        <f t="shared" si="127"/>
        <v>0.016704076873180145</v>
      </c>
      <c r="L307">
        <f t="shared" si="128"/>
        <v>-1.6938208389496965</v>
      </c>
      <c r="M307">
        <f t="shared" si="129"/>
        <v>220.25237473206698</v>
      </c>
      <c r="N307">
        <f t="shared" si="130"/>
        <v>4257.128669171543</v>
      </c>
      <c r="O307">
        <f t="shared" si="131"/>
        <v>0.9921647748218353</v>
      </c>
      <c r="P307">
        <f t="shared" si="132"/>
        <v>220.2514432537817</v>
      </c>
      <c r="Q307">
        <f t="shared" si="133"/>
        <v>23.437881820722616</v>
      </c>
      <c r="R307">
        <f t="shared" si="134"/>
        <v>23.438124231770175</v>
      </c>
      <c r="S307">
        <f t="shared" si="135"/>
        <v>-142.16163907685586</v>
      </c>
      <c r="T307">
        <f t="shared" si="136"/>
        <v>-14.892656536018762</v>
      </c>
      <c r="U307">
        <f t="shared" si="137"/>
        <v>0.04303012272520851</v>
      </c>
      <c r="V307">
        <f t="shared" si="138"/>
        <v>16.4750780715748</v>
      </c>
      <c r="W307">
        <f t="shared" si="139"/>
        <v>78.25746297617881</v>
      </c>
      <c r="X307" s="7">
        <f t="shared" si="140"/>
        <v>0.4885589735614063</v>
      </c>
      <c r="Y307" s="7">
        <f t="shared" si="141"/>
        <v>0.2711771319609096</v>
      </c>
      <c r="Z307" s="7">
        <f t="shared" si="142"/>
        <v>0.7059408151619031</v>
      </c>
      <c r="AA307">
        <f t="shared" si="143"/>
        <v>626.0597038094305</v>
      </c>
      <c r="AB307">
        <f t="shared" si="144"/>
        <v>736.4750780715748</v>
      </c>
      <c r="AC307">
        <f t="shared" si="145"/>
        <v>4.118769517893696</v>
      </c>
      <c r="AD307">
        <f t="shared" si="120"/>
        <v>55.02645793559845</v>
      </c>
      <c r="AE307">
        <f t="shared" si="146"/>
        <v>34.97354206440155</v>
      </c>
      <c r="AF307">
        <f t="shared" si="147"/>
        <v>0.023014726278522385</v>
      </c>
      <c r="AG307">
        <f t="shared" si="148"/>
        <v>34.996556790680074</v>
      </c>
      <c r="AH307">
        <f t="shared" si="121"/>
        <v>184.85926112858755</v>
      </c>
    </row>
    <row r="308" spans="4:34" ht="15">
      <c r="D308" s="1">
        <f t="shared" si="149"/>
        <v>40485</v>
      </c>
      <c r="E308" s="7">
        <f t="shared" si="122"/>
        <v>0.5</v>
      </c>
      <c r="F308" s="2">
        <f t="shared" si="123"/>
        <v>2455504.2916666665</v>
      </c>
      <c r="G308" s="3">
        <f t="shared" si="124"/>
        <v>0.10839949806068477</v>
      </c>
      <c r="I308">
        <f t="shared" si="125"/>
        <v>222.93184293298054</v>
      </c>
      <c r="J308">
        <f t="shared" si="126"/>
        <v>4259.808090291304</v>
      </c>
      <c r="K308">
        <f t="shared" si="127"/>
        <v>0.016704075721517858</v>
      </c>
      <c r="L308">
        <f t="shared" si="128"/>
        <v>-1.6780726258329377</v>
      </c>
      <c r="M308">
        <f t="shared" si="129"/>
        <v>221.25377030714762</v>
      </c>
      <c r="N308">
        <f t="shared" si="130"/>
        <v>4258.130017665471</v>
      </c>
      <c r="O308">
        <f t="shared" si="131"/>
        <v>0.9919101664722771</v>
      </c>
      <c r="P308">
        <f t="shared" si="132"/>
        <v>221.25283924515563</v>
      </c>
      <c r="Q308">
        <f t="shared" si="133"/>
        <v>23.43788146468745</v>
      </c>
      <c r="R308">
        <f t="shared" si="134"/>
        <v>23.438121520266495</v>
      </c>
      <c r="S308">
        <f t="shared" si="135"/>
        <v>-141.17644540390992</v>
      </c>
      <c r="T308">
        <f t="shared" si="136"/>
        <v>-15.205105804481963</v>
      </c>
      <c r="U308">
        <f t="shared" si="137"/>
        <v>0.04303011248589876</v>
      </c>
      <c r="V308">
        <f t="shared" si="138"/>
        <v>16.476857921125507</v>
      </c>
      <c r="W308">
        <f t="shared" si="139"/>
        <v>77.97186177073593</v>
      </c>
      <c r="X308" s="7">
        <f t="shared" si="140"/>
        <v>0.488557737554774</v>
      </c>
      <c r="Y308" s="7">
        <f t="shared" si="141"/>
        <v>0.2719692326360631</v>
      </c>
      <c r="Z308" s="7">
        <f t="shared" si="142"/>
        <v>0.7051462424734849</v>
      </c>
      <c r="AA308">
        <f t="shared" si="143"/>
        <v>623.7748941658874</v>
      </c>
      <c r="AB308">
        <f t="shared" si="144"/>
        <v>736.4768579211255</v>
      </c>
      <c r="AC308">
        <f t="shared" si="145"/>
        <v>4.119214480281386</v>
      </c>
      <c r="AD308">
        <f t="shared" si="120"/>
        <v>55.33823345118306</v>
      </c>
      <c r="AE308">
        <f t="shared" si="146"/>
        <v>34.66176654881694</v>
      </c>
      <c r="AF308">
        <f t="shared" si="147"/>
        <v>0.023282110319374442</v>
      </c>
      <c r="AG308">
        <f t="shared" si="148"/>
        <v>34.685048659136314</v>
      </c>
      <c r="AH308">
        <f t="shared" si="121"/>
        <v>184.83427560785879</v>
      </c>
    </row>
    <row r="309" spans="4:34" ht="15">
      <c r="D309" s="1">
        <f t="shared" si="149"/>
        <v>40486</v>
      </c>
      <c r="E309" s="7">
        <f t="shared" si="122"/>
        <v>0.5</v>
      </c>
      <c r="F309" s="2">
        <f t="shared" si="123"/>
        <v>2455505.2916666665</v>
      </c>
      <c r="G309" s="3">
        <f t="shared" si="124"/>
        <v>0.1084268765685561</v>
      </c>
      <c r="I309">
        <f t="shared" si="125"/>
        <v>223.9174902949453</v>
      </c>
      <c r="J309">
        <f t="shared" si="126"/>
        <v>4260.793690572117</v>
      </c>
      <c r="K309">
        <f t="shared" si="127"/>
        <v>0.016704074569855384</v>
      </c>
      <c r="L309">
        <f t="shared" si="128"/>
        <v>-1.6618125788864633</v>
      </c>
      <c r="M309">
        <f t="shared" si="129"/>
        <v>222.25567771605884</v>
      </c>
      <c r="N309">
        <f t="shared" si="130"/>
        <v>4259.131877993231</v>
      </c>
      <c r="O309">
        <f t="shared" si="131"/>
        <v>0.9916579267105088</v>
      </c>
      <c r="P309">
        <f t="shared" si="132"/>
        <v>222.25474706629515</v>
      </c>
      <c r="Q309">
        <f t="shared" si="133"/>
        <v>23.437881108652284</v>
      </c>
      <c r="R309">
        <f t="shared" si="134"/>
        <v>23.438118808557768</v>
      </c>
      <c r="S309">
        <f t="shared" si="135"/>
        <v>-140.18784146965808</v>
      </c>
      <c r="T309">
        <f t="shared" si="136"/>
        <v>-15.513411332092675</v>
      </c>
      <c r="U309">
        <f t="shared" si="137"/>
        <v>0.043030102245816014</v>
      </c>
      <c r="V309">
        <f t="shared" si="138"/>
        <v>16.464766919913618</v>
      </c>
      <c r="W309">
        <f t="shared" si="139"/>
        <v>77.68895199441614</v>
      </c>
      <c r="X309" s="7">
        <f t="shared" si="140"/>
        <v>0.4885661340833933</v>
      </c>
      <c r="Y309" s="7">
        <f t="shared" si="141"/>
        <v>0.2727634896544595</v>
      </c>
      <c r="Z309" s="7">
        <f t="shared" si="142"/>
        <v>0.7043687785123269</v>
      </c>
      <c r="AA309">
        <f t="shared" si="143"/>
        <v>621.5116159553291</v>
      </c>
      <c r="AB309">
        <f t="shared" si="144"/>
        <v>736.4647669199136</v>
      </c>
      <c r="AC309">
        <f t="shared" si="145"/>
        <v>4.1161917299783966</v>
      </c>
      <c r="AD309">
        <f t="shared" si="120"/>
        <v>55.645656773378114</v>
      </c>
      <c r="AE309">
        <f t="shared" si="146"/>
        <v>34.354343226621886</v>
      </c>
      <c r="AF309">
        <f t="shared" si="147"/>
        <v>0.023549868100741018</v>
      </c>
      <c r="AG309">
        <f t="shared" si="148"/>
        <v>34.37789309472263</v>
      </c>
      <c r="AH309">
        <f t="shared" si="121"/>
        <v>184.80577204451973</v>
      </c>
    </row>
    <row r="310" spans="4:34" ht="15">
      <c r="D310" s="1">
        <f t="shared" si="149"/>
        <v>40487</v>
      </c>
      <c r="E310" s="7">
        <f t="shared" si="122"/>
        <v>0.5</v>
      </c>
      <c r="F310" s="2">
        <f t="shared" si="123"/>
        <v>2455506.2916666665</v>
      </c>
      <c r="G310" s="3">
        <f t="shared" si="124"/>
        <v>0.10845425507642742</v>
      </c>
      <c r="I310">
        <f t="shared" si="125"/>
        <v>224.90313765690917</v>
      </c>
      <c r="J310">
        <f t="shared" si="126"/>
        <v>4261.779290852929</v>
      </c>
      <c r="K310">
        <f t="shared" si="127"/>
        <v>0.01670407341819272</v>
      </c>
      <c r="L310">
        <f t="shared" si="128"/>
        <v>-1.645045174734354</v>
      </c>
      <c r="M310">
        <f t="shared" si="129"/>
        <v>223.25809248217482</v>
      </c>
      <c r="N310">
        <f t="shared" si="130"/>
        <v>4260.134245678195</v>
      </c>
      <c r="O310">
        <f t="shared" si="131"/>
        <v>0.9914081338817138</v>
      </c>
      <c r="P310">
        <f t="shared" si="132"/>
        <v>223.25716224057408</v>
      </c>
      <c r="Q310">
        <f t="shared" si="133"/>
        <v>23.43788075261712</v>
      </c>
      <c r="R310">
        <f t="shared" si="134"/>
        <v>23.438116096646002</v>
      </c>
      <c r="S310">
        <f t="shared" si="135"/>
        <v>-139.19579833592945</v>
      </c>
      <c r="T310">
        <f t="shared" si="136"/>
        <v>-15.817460433235643</v>
      </c>
      <c r="U310">
        <f t="shared" si="137"/>
        <v>0.04303009200496787</v>
      </c>
      <c r="V310">
        <f t="shared" si="138"/>
        <v>16.438690716813515</v>
      </c>
      <c r="W310">
        <f t="shared" si="139"/>
        <v>77.40885181213764</v>
      </c>
      <c r="X310" s="7">
        <f t="shared" si="140"/>
        <v>0.48858424255776844</v>
      </c>
      <c r="Y310" s="7">
        <f t="shared" si="141"/>
        <v>0.2735596541907194</v>
      </c>
      <c r="Z310" s="7">
        <f t="shared" si="142"/>
        <v>0.7036088309248174</v>
      </c>
      <c r="AA310">
        <f t="shared" si="143"/>
        <v>619.2708144971011</v>
      </c>
      <c r="AB310">
        <f t="shared" si="144"/>
        <v>736.4386907168135</v>
      </c>
      <c r="AC310">
        <f t="shared" si="145"/>
        <v>4.109672679203385</v>
      </c>
      <c r="AD310">
        <f t="shared" si="120"/>
        <v>55.948617225513225</v>
      </c>
      <c r="AE310">
        <f t="shared" si="146"/>
        <v>34.051382774486775</v>
      </c>
      <c r="AF310">
        <f t="shared" si="147"/>
        <v>0.023817835998667148</v>
      </c>
      <c r="AG310">
        <f t="shared" si="148"/>
        <v>34.075200610485446</v>
      </c>
      <c r="AH310">
        <f t="shared" si="121"/>
        <v>184.77377680986444</v>
      </c>
    </row>
    <row r="311" spans="4:34" ht="15">
      <c r="D311" s="1">
        <f t="shared" si="149"/>
        <v>40488</v>
      </c>
      <c r="E311" s="7">
        <f t="shared" si="122"/>
        <v>0.5</v>
      </c>
      <c r="F311" s="2">
        <f t="shared" si="123"/>
        <v>2455507.2916666665</v>
      </c>
      <c r="G311" s="3">
        <f t="shared" si="124"/>
        <v>0.10848163358429874</v>
      </c>
      <c r="I311">
        <f t="shared" si="125"/>
        <v>225.88878501887393</v>
      </c>
      <c r="J311">
        <f t="shared" si="126"/>
        <v>4262.764891133741</v>
      </c>
      <c r="K311">
        <f t="shared" si="127"/>
        <v>0.016704072266529865</v>
      </c>
      <c r="L311">
        <f t="shared" si="128"/>
        <v>-1.6277750586657003</v>
      </c>
      <c r="M311">
        <f t="shared" si="129"/>
        <v>224.26100996020824</v>
      </c>
      <c r="N311">
        <f t="shared" si="130"/>
        <v>4261.137116075075</v>
      </c>
      <c r="O311">
        <f t="shared" si="131"/>
        <v>0.9911608656880473</v>
      </c>
      <c r="P311">
        <f t="shared" si="132"/>
        <v>224.2600801227048</v>
      </c>
      <c r="Q311">
        <f t="shared" si="133"/>
        <v>23.437880396581953</v>
      </c>
      <c r="R311">
        <f t="shared" si="134"/>
        <v>23.43811338453321</v>
      </c>
      <c r="S311">
        <f t="shared" si="135"/>
        <v>-138.20029046381265</v>
      </c>
      <c r="T311">
        <f t="shared" si="136"/>
        <v>-16.117140512730955</v>
      </c>
      <c r="U311">
        <f t="shared" si="137"/>
        <v>0.04303008176336191</v>
      </c>
      <c r="V311">
        <f t="shared" si="138"/>
        <v>16.398530186128866</v>
      </c>
      <c r="W311">
        <f t="shared" si="139"/>
        <v>77.13168228868835</v>
      </c>
      <c r="X311" s="7">
        <f t="shared" si="140"/>
        <v>0.48861213181518826</v>
      </c>
      <c r="Y311" s="7">
        <f t="shared" si="141"/>
        <v>0.27435745879105394</v>
      </c>
      <c r="Z311" s="7">
        <f t="shared" si="142"/>
        <v>0.7028668048393225</v>
      </c>
      <c r="AA311">
        <f t="shared" si="143"/>
        <v>617.0534583095068</v>
      </c>
      <c r="AB311">
        <f t="shared" si="144"/>
        <v>736.3985301861288</v>
      </c>
      <c r="AC311">
        <f t="shared" si="145"/>
        <v>4.099632546532206</v>
      </c>
      <c r="AD311">
        <f t="shared" si="120"/>
        <v>56.247004921316524</v>
      </c>
      <c r="AE311">
        <f t="shared" si="146"/>
        <v>33.752995078683476</v>
      </c>
      <c r="AF311">
        <f t="shared" si="147"/>
        <v>0.024085841937289448</v>
      </c>
      <c r="AG311">
        <f t="shared" si="148"/>
        <v>33.77708092062077</v>
      </c>
      <c r="AH311">
        <f t="shared" si="121"/>
        <v>184.7383188281162</v>
      </c>
    </row>
    <row r="312" spans="4:34" ht="15">
      <c r="D312" s="1">
        <f t="shared" si="149"/>
        <v>40489</v>
      </c>
      <c r="E312" s="7">
        <f t="shared" si="122"/>
        <v>0.5</v>
      </c>
      <c r="F312" s="2">
        <f t="shared" si="123"/>
        <v>2455508.2916666665</v>
      </c>
      <c r="G312" s="3">
        <f t="shared" si="124"/>
        <v>0.10850901209217007</v>
      </c>
      <c r="I312">
        <f t="shared" si="125"/>
        <v>226.8744323808396</v>
      </c>
      <c r="J312">
        <f t="shared" si="126"/>
        <v>4263.750491414553</v>
      </c>
      <c r="K312">
        <f t="shared" si="127"/>
        <v>0.01670407111486682</v>
      </c>
      <c r="L312">
        <f t="shared" si="128"/>
        <v>-1.6100070436865692</v>
      </c>
      <c r="M312">
        <f t="shared" si="129"/>
        <v>225.26442533715303</v>
      </c>
      <c r="N312">
        <f t="shared" si="130"/>
        <v>4262.140484370866</v>
      </c>
      <c r="O312">
        <f t="shared" si="131"/>
        <v>0.9909161991611601</v>
      </c>
      <c r="P312">
        <f t="shared" si="132"/>
        <v>225.26349589968083</v>
      </c>
      <c r="Q312">
        <f t="shared" si="133"/>
        <v>23.437880040546784</v>
      </c>
      <c r="R312">
        <f t="shared" si="134"/>
        <v>23.438110672221402</v>
      </c>
      <c r="S312">
        <f t="shared" si="135"/>
        <v>-137.2012958241365</v>
      </c>
      <c r="T312">
        <f t="shared" si="136"/>
        <v>-16.412339130767755</v>
      </c>
      <c r="U312">
        <f t="shared" si="137"/>
        <v>0.04303007152100574</v>
      </c>
      <c r="V312">
        <f t="shared" si="138"/>
        <v>16.34420186457577</v>
      </c>
      <c r="W312">
        <f t="shared" si="139"/>
        <v>76.85756734159878</v>
      </c>
      <c r="X312" s="7">
        <f t="shared" si="140"/>
        <v>0.4886498598162668</v>
      </c>
      <c r="Y312" s="7">
        <f t="shared" si="141"/>
        <v>0.27515661720071466</v>
      </c>
      <c r="Z312" s="7">
        <f t="shared" si="142"/>
        <v>0.702143102431819</v>
      </c>
      <c r="AA312">
        <f t="shared" si="143"/>
        <v>614.8605387327902</v>
      </c>
      <c r="AB312">
        <f t="shared" si="144"/>
        <v>736.3442018645758</v>
      </c>
      <c r="AC312">
        <f t="shared" si="145"/>
        <v>4.086050466143945</v>
      </c>
      <c r="AD312">
        <f t="shared" si="120"/>
        <v>56.54071082744883</v>
      </c>
      <c r="AE312">
        <f t="shared" si="146"/>
        <v>33.45928917255117</v>
      </c>
      <c r="AF312">
        <f t="shared" si="147"/>
        <v>0.024353705290178138</v>
      </c>
      <c r="AG312">
        <f t="shared" si="148"/>
        <v>33.483642877841355</v>
      </c>
      <c r="AH312">
        <f t="shared" si="121"/>
        <v>184.69942957004858</v>
      </c>
    </row>
    <row r="313" spans="4:34" ht="15">
      <c r="D313" s="1">
        <f t="shared" si="149"/>
        <v>40490</v>
      </c>
      <c r="E313" s="7">
        <f t="shared" si="122"/>
        <v>0.5</v>
      </c>
      <c r="F313" s="2">
        <f t="shared" si="123"/>
        <v>2455509.2916666665</v>
      </c>
      <c r="G313" s="3">
        <f t="shared" si="124"/>
        <v>0.10853639060004139</v>
      </c>
      <c r="I313">
        <f t="shared" si="125"/>
        <v>227.8600797428062</v>
      </c>
      <c r="J313">
        <f t="shared" si="126"/>
        <v>4264.736091695364</v>
      </c>
      <c r="K313">
        <f t="shared" si="127"/>
        <v>0.016704069963203585</v>
      </c>
      <c r="L313">
        <f t="shared" si="128"/>
        <v>-1.5917461094993948</v>
      </c>
      <c r="M313">
        <f t="shared" si="129"/>
        <v>226.2683336333068</v>
      </c>
      <c r="N313">
        <f t="shared" si="130"/>
        <v>4263.144345585864</v>
      </c>
      <c r="O313">
        <f t="shared" si="131"/>
        <v>0.9906742106348175</v>
      </c>
      <c r="P313">
        <f t="shared" si="132"/>
        <v>226.2674045917995</v>
      </c>
      <c r="Q313">
        <f t="shared" si="133"/>
        <v>23.437879684511618</v>
      </c>
      <c r="R313">
        <f t="shared" si="134"/>
        <v>23.438107959712596</v>
      </c>
      <c r="S313">
        <f t="shared" si="135"/>
        <v>-136.19879600642136</v>
      </c>
      <c r="T313">
        <f t="shared" si="136"/>
        <v>-16.702944071295885</v>
      </c>
      <c r="U313">
        <f t="shared" si="137"/>
        <v>0.043030061277906984</v>
      </c>
      <c r="V313">
        <f t="shared" si="138"/>
        <v>16.275638368522554</v>
      </c>
      <c r="W313">
        <f t="shared" si="139"/>
        <v>76.58663368183058</v>
      </c>
      <c r="X313" s="7">
        <f t="shared" si="140"/>
        <v>0.48869747335519265</v>
      </c>
      <c r="Y313" s="7">
        <f t="shared" si="141"/>
        <v>0.27595682423899665</v>
      </c>
      <c r="Z313" s="7">
        <f t="shared" si="142"/>
        <v>0.7014381224713887</v>
      </c>
      <c r="AA313">
        <f t="shared" si="143"/>
        <v>612.6930694546446</v>
      </c>
      <c r="AB313">
        <f t="shared" si="144"/>
        <v>736.2756383685226</v>
      </c>
      <c r="AC313">
        <f t="shared" si="145"/>
        <v>4.0689095921306375</v>
      </c>
      <c r="AD313">
        <f t="shared" si="120"/>
        <v>56.82962682673827</v>
      </c>
      <c r="AE313">
        <f t="shared" si="146"/>
        <v>33.17037317326173</v>
      </c>
      <c r="AF313">
        <f t="shared" si="147"/>
        <v>0.024621236808387945</v>
      </c>
      <c r="AG313">
        <f t="shared" si="148"/>
        <v>33.194994410070116</v>
      </c>
      <c r="AH313">
        <f t="shared" si="121"/>
        <v>184.6571430426047</v>
      </c>
    </row>
    <row r="314" spans="4:34" ht="15">
      <c r="D314" s="1">
        <f t="shared" si="149"/>
        <v>40491</v>
      </c>
      <c r="E314" s="7">
        <f t="shared" si="122"/>
        <v>0.5</v>
      </c>
      <c r="F314" s="2">
        <f t="shared" si="123"/>
        <v>2455510.2916666665</v>
      </c>
      <c r="G314" s="3">
        <f t="shared" si="124"/>
        <v>0.1085637691079127</v>
      </c>
      <c r="I314">
        <f t="shared" si="125"/>
        <v>228.84572710477187</v>
      </c>
      <c r="J314">
        <f t="shared" si="126"/>
        <v>4265.721691976175</v>
      </c>
      <c r="K314">
        <f t="shared" si="127"/>
        <v>0.01670406881154016</v>
      </c>
      <c r="L314">
        <f t="shared" si="128"/>
        <v>-1.5729974014098276</v>
      </c>
      <c r="M314">
        <f t="shared" si="129"/>
        <v>227.27272970336205</v>
      </c>
      <c r="N314">
        <f t="shared" si="130"/>
        <v>4264.148694574765</v>
      </c>
      <c r="O314">
        <f t="shared" si="131"/>
        <v>0.9904349757176143</v>
      </c>
      <c r="P314">
        <f t="shared" si="132"/>
        <v>227.27180105375294</v>
      </c>
      <c r="Q314">
        <f t="shared" si="133"/>
        <v>23.437879328476452</v>
      </c>
      <c r="R314">
        <f t="shared" si="134"/>
        <v>23.438105247008803</v>
      </c>
      <c r="S314">
        <f t="shared" si="135"/>
        <v>-135.19277632588776</v>
      </c>
      <c r="T314">
        <f t="shared" si="136"/>
        <v>-16.988843413869855</v>
      </c>
      <c r="U314">
        <f t="shared" si="137"/>
        <v>0.04303005103407322</v>
      </c>
      <c r="V314">
        <f t="shared" si="138"/>
        <v>16.192788789678623</v>
      </c>
      <c r="W314">
        <f t="shared" si="139"/>
        <v>76.31901074171397</v>
      </c>
      <c r="X314" s="7">
        <f t="shared" si="140"/>
        <v>0.4887550077849454</v>
      </c>
      <c r="Y314" s="7">
        <f t="shared" si="141"/>
        <v>0.27675775572462885</v>
      </c>
      <c r="Z314" s="7">
        <f t="shared" si="142"/>
        <v>0.7007522598452619</v>
      </c>
      <c r="AA314">
        <f t="shared" si="143"/>
        <v>610.5520859337117</v>
      </c>
      <c r="AB314">
        <f t="shared" si="144"/>
        <v>736.1927887896786</v>
      </c>
      <c r="AC314">
        <f t="shared" si="145"/>
        <v>4.048197197419654</v>
      </c>
      <c r="AD314">
        <f t="shared" si="120"/>
        <v>57.113645782076</v>
      </c>
      <c r="AE314">
        <f t="shared" si="146"/>
        <v>32.886354217924</v>
      </c>
      <c r="AF314">
        <f t="shared" si="147"/>
        <v>0.024888238577945292</v>
      </c>
      <c r="AG314">
        <f t="shared" si="148"/>
        <v>32.911242456501945</v>
      </c>
      <c r="AH314">
        <f t="shared" si="121"/>
        <v>184.61149577446255</v>
      </c>
    </row>
    <row r="315" spans="4:34" ht="15">
      <c r="D315" s="1">
        <f t="shared" si="149"/>
        <v>40492</v>
      </c>
      <c r="E315" s="7">
        <f t="shared" si="122"/>
        <v>0.5</v>
      </c>
      <c r="F315" s="2">
        <f t="shared" si="123"/>
        <v>2455511.2916666665</v>
      </c>
      <c r="G315" s="3">
        <f t="shared" si="124"/>
        <v>0.10859114761578402</v>
      </c>
      <c r="I315">
        <f t="shared" si="125"/>
        <v>229.83137446673936</v>
      </c>
      <c r="J315">
        <f t="shared" si="126"/>
        <v>4266.707292256987</v>
      </c>
      <c r="K315">
        <f t="shared" si="127"/>
        <v>0.016704067659876545</v>
      </c>
      <c r="L315">
        <f t="shared" si="128"/>
        <v>-1.5537662291607632</v>
      </c>
      <c r="M315">
        <f t="shared" si="129"/>
        <v>228.2776082375786</v>
      </c>
      <c r="N315">
        <f t="shared" si="130"/>
        <v>4265.153526027826</v>
      </c>
      <c r="O315">
        <f t="shared" si="131"/>
        <v>0.9901985692658134</v>
      </c>
      <c r="P315">
        <f t="shared" si="132"/>
        <v>228.27667997580062</v>
      </c>
      <c r="Q315">
        <f t="shared" si="133"/>
        <v>23.437878972441286</v>
      </c>
      <c r="R315">
        <f t="shared" si="134"/>
        <v>23.438102534112033</v>
      </c>
      <c r="S315">
        <f t="shared" si="135"/>
        <v>-134.1832259280628</v>
      </c>
      <c r="T315">
        <f t="shared" si="136"/>
        <v>-17.269925608934873</v>
      </c>
      <c r="U315">
        <f t="shared" si="137"/>
        <v>0.04303004078951206</v>
      </c>
      <c r="V315">
        <f t="shared" si="138"/>
        <v>16.095619067459175</v>
      </c>
      <c r="W315">
        <f t="shared" si="139"/>
        <v>76.0548305895823</v>
      </c>
      <c r="X315" s="7">
        <f t="shared" si="140"/>
        <v>0.4888224867587089</v>
      </c>
      <c r="Y315" s="7">
        <f t="shared" si="141"/>
        <v>0.2775590684543136</v>
      </c>
      <c r="Z315" s="7">
        <f t="shared" si="142"/>
        <v>0.7000859050631042</v>
      </c>
      <c r="AA315">
        <f t="shared" si="143"/>
        <v>608.4386447166584</v>
      </c>
      <c r="AB315">
        <f t="shared" si="144"/>
        <v>736.0956190674592</v>
      </c>
      <c r="AC315">
        <f t="shared" si="145"/>
        <v>4.023904766864803</v>
      </c>
      <c r="AD315">
        <f t="shared" si="120"/>
        <v>57.3926616009434</v>
      </c>
      <c r="AE315">
        <f t="shared" si="146"/>
        <v>32.6073383990566</v>
      </c>
      <c r="AF315">
        <f t="shared" si="147"/>
        <v>0.025154504009559122</v>
      </c>
      <c r="AG315">
        <f t="shared" si="148"/>
        <v>32.63249290306616</v>
      </c>
      <c r="AH315">
        <f t="shared" si="121"/>
        <v>184.56252679752293</v>
      </c>
    </row>
    <row r="316" spans="4:34" ht="15">
      <c r="D316" s="1">
        <f t="shared" si="149"/>
        <v>40493</v>
      </c>
      <c r="E316" s="7">
        <f t="shared" si="122"/>
        <v>0.5</v>
      </c>
      <c r="F316" s="2">
        <f t="shared" si="123"/>
        <v>2455512.2916666665</v>
      </c>
      <c r="G316" s="3">
        <f t="shared" si="124"/>
        <v>0.10861852612365534</v>
      </c>
      <c r="I316">
        <f t="shared" si="125"/>
        <v>230.81702182870686</v>
      </c>
      <c r="J316">
        <f t="shared" si="126"/>
        <v>4267.692892537797</v>
      </c>
      <c r="K316">
        <f t="shared" si="127"/>
        <v>0.01670406650821274</v>
      </c>
      <c r="L316">
        <f t="shared" si="128"/>
        <v>-1.534058065693138</v>
      </c>
      <c r="M316">
        <f t="shared" si="129"/>
        <v>229.28296376301373</v>
      </c>
      <c r="N316">
        <f t="shared" si="130"/>
        <v>4266.158834472104</v>
      </c>
      <c r="O316">
        <f t="shared" si="131"/>
        <v>0.9899650653563147</v>
      </c>
      <c r="P316">
        <f t="shared" si="132"/>
        <v>229.28203588499954</v>
      </c>
      <c r="Q316">
        <f t="shared" si="133"/>
        <v>23.43787861640612</v>
      </c>
      <c r="R316">
        <f t="shared" si="134"/>
        <v>23.438099821024306</v>
      </c>
      <c r="S316">
        <f t="shared" si="135"/>
        <v>-133.17013789054087</v>
      </c>
      <c r="T316">
        <f t="shared" si="136"/>
        <v>-17.546079556520674</v>
      </c>
      <c r="U316">
        <f t="shared" si="137"/>
        <v>0.04303003054423111</v>
      </c>
      <c r="V316">
        <f t="shared" si="138"/>
        <v>15.984112336295489</v>
      </c>
      <c r="W316">
        <f t="shared" si="139"/>
        <v>75.79422783058983</v>
      </c>
      <c r="X316" s="7">
        <f t="shared" si="140"/>
        <v>0.48889992198868365</v>
      </c>
      <c r="Y316" s="7">
        <f t="shared" si="141"/>
        <v>0.2783604002370452</v>
      </c>
      <c r="Z316" s="7">
        <f t="shared" si="142"/>
        <v>0.6994394437403221</v>
      </c>
      <c r="AA316">
        <f t="shared" si="143"/>
        <v>606.3538226447187</v>
      </c>
      <c r="AB316">
        <f t="shared" si="144"/>
        <v>735.9841123362955</v>
      </c>
      <c r="AC316">
        <f t="shared" si="145"/>
        <v>3.9960280840738847</v>
      </c>
      <c r="AD316">
        <f t="shared" si="120"/>
        <v>57.666569300530966</v>
      </c>
      <c r="AE316">
        <f t="shared" si="146"/>
        <v>32.333430699469034</v>
      </c>
      <c r="AF316">
        <f t="shared" si="147"/>
        <v>0.025419817863362438</v>
      </c>
      <c r="AG316">
        <f t="shared" si="148"/>
        <v>32.3588505173324</v>
      </c>
      <c r="AH316">
        <f t="shared" si="121"/>
        <v>184.51027762431502</v>
      </c>
    </row>
    <row r="317" spans="4:34" ht="15">
      <c r="D317" s="1">
        <f t="shared" si="149"/>
        <v>40494</v>
      </c>
      <c r="E317" s="7">
        <f t="shared" si="122"/>
        <v>0.5</v>
      </c>
      <c r="F317" s="2">
        <f t="shared" si="123"/>
        <v>2455513.2916666665</v>
      </c>
      <c r="G317" s="3">
        <f t="shared" si="124"/>
        <v>0.10864590463152667</v>
      </c>
      <c r="I317">
        <f t="shared" si="125"/>
        <v>231.80266919067435</v>
      </c>
      <c r="J317">
        <f t="shared" si="126"/>
        <v>4268.678492818608</v>
      </c>
      <c r="K317">
        <f t="shared" si="127"/>
        <v>0.016704065356548746</v>
      </c>
      <c r="L317">
        <f t="shared" si="128"/>
        <v>-1.51387854583346</v>
      </c>
      <c r="M317">
        <f t="shared" si="129"/>
        <v>230.2887906448409</v>
      </c>
      <c r="N317">
        <f t="shared" si="130"/>
        <v>4267.164614272774</v>
      </c>
      <c r="O317">
        <f t="shared" si="131"/>
        <v>0.9897345372597663</v>
      </c>
      <c r="P317">
        <f t="shared" si="132"/>
        <v>230.2878631465228</v>
      </c>
      <c r="Q317">
        <f t="shared" si="133"/>
        <v>23.437878260370955</v>
      </c>
      <c r="R317">
        <f t="shared" si="134"/>
        <v>23.438097107747627</v>
      </c>
      <c r="S317">
        <f t="shared" si="135"/>
        <v>-132.15350932137991</v>
      </c>
      <c r="T317">
        <f t="shared" si="136"/>
        <v>-17.817194688310394</v>
      </c>
      <c r="U317">
        <f t="shared" si="137"/>
        <v>0.04303002029823796</v>
      </c>
      <c r="V317">
        <f t="shared" si="138"/>
        <v>15.858269246212924</v>
      </c>
      <c r="W317">
        <f t="shared" si="139"/>
        <v>75.53733949322076</v>
      </c>
      <c r="X317" s="7">
        <f t="shared" si="140"/>
        <v>0.4889873130234632</v>
      </c>
      <c r="Y317" s="7">
        <f t="shared" si="141"/>
        <v>0.27916136998673885</v>
      </c>
      <c r="Z317" s="7">
        <f t="shared" si="142"/>
        <v>0.6988132560601875</v>
      </c>
      <c r="AA317">
        <f t="shared" si="143"/>
        <v>604.298715945766</v>
      </c>
      <c r="AB317">
        <f t="shared" si="144"/>
        <v>735.8582692462129</v>
      </c>
      <c r="AC317">
        <f t="shared" si="145"/>
        <v>3.9645673115532247</v>
      </c>
      <c r="AD317">
        <f t="shared" si="120"/>
        <v>57.93526507342656</v>
      </c>
      <c r="AE317">
        <f t="shared" si="146"/>
        <v>32.06473492657344</v>
      </c>
      <c r="AF317">
        <f t="shared" si="147"/>
        <v>0.025683956311513073</v>
      </c>
      <c r="AG317">
        <f t="shared" si="148"/>
        <v>32.090418882884954</v>
      </c>
      <c r="AH317">
        <f t="shared" si="121"/>
        <v>184.45479222134728</v>
      </c>
    </row>
    <row r="318" spans="4:34" ht="15">
      <c r="D318" s="1">
        <f t="shared" si="149"/>
        <v>40495</v>
      </c>
      <c r="E318" s="7">
        <f t="shared" si="122"/>
        <v>0.5</v>
      </c>
      <c r="F318" s="2">
        <f t="shared" si="123"/>
        <v>2455514.2916666665</v>
      </c>
      <c r="G318" s="3">
        <f t="shared" si="124"/>
        <v>0.10867328313939799</v>
      </c>
      <c r="I318">
        <f t="shared" si="125"/>
        <v>232.78831655264275</v>
      </c>
      <c r="J318">
        <f t="shared" si="126"/>
        <v>4269.664093099419</v>
      </c>
      <c r="K318">
        <f t="shared" si="127"/>
        <v>0.016704064204884562</v>
      </c>
      <c r="L318">
        <f t="shared" si="128"/>
        <v>-1.4932334649080425</v>
      </c>
      <c r="M318">
        <f t="shared" si="129"/>
        <v>231.29508308773472</v>
      </c>
      <c r="N318">
        <f t="shared" si="130"/>
        <v>4268.170859634511</v>
      </c>
      <c r="O318">
        <f t="shared" si="131"/>
        <v>0.9895070574138387</v>
      </c>
      <c r="P318">
        <f t="shared" si="132"/>
        <v>231.29415596504467</v>
      </c>
      <c r="Q318">
        <f t="shared" si="133"/>
        <v>23.43787790433579</v>
      </c>
      <c r="R318">
        <f t="shared" si="134"/>
        <v>23.438094394284015</v>
      </c>
      <c r="S318">
        <f t="shared" si="135"/>
        <v>-131.1333414536505</v>
      </c>
      <c r="T318">
        <f t="shared" si="136"/>
        <v>-18.083161053022057</v>
      </c>
      <c r="U318">
        <f t="shared" si="137"/>
        <v>0.04303001005154022</v>
      </c>
      <c r="V318">
        <f t="shared" si="138"/>
        <v>15.718108255057686</v>
      </c>
      <c r="W318">
        <f t="shared" si="139"/>
        <v>75.28430490105376</v>
      </c>
      <c r="X318" s="7">
        <f t="shared" si="140"/>
        <v>0.4890846470450989</v>
      </c>
      <c r="Y318" s="7">
        <f t="shared" si="141"/>
        <v>0.27996157787550513</v>
      </c>
      <c r="Z318" s="7">
        <f t="shared" si="142"/>
        <v>0.6982077162146927</v>
      </c>
      <c r="AA318">
        <f t="shared" si="143"/>
        <v>602.2744392084301</v>
      </c>
      <c r="AB318">
        <f t="shared" si="144"/>
        <v>735.7181082550577</v>
      </c>
      <c r="AC318">
        <f t="shared" si="145"/>
        <v>3.929527063764425</v>
      </c>
      <c r="AD318">
        <f t="shared" si="120"/>
        <v>58.19864635383542</v>
      </c>
      <c r="AE318">
        <f t="shared" si="146"/>
        <v>31.80135364616458</v>
      </c>
      <c r="AF318">
        <f t="shared" si="147"/>
        <v>0.025946687041445364</v>
      </c>
      <c r="AG318">
        <f t="shared" si="148"/>
        <v>31.827300333206026</v>
      </c>
      <c r="AH318">
        <f t="shared" si="121"/>
        <v>184.39611697844927</v>
      </c>
    </row>
    <row r="319" spans="4:34" ht="15">
      <c r="D319" s="1">
        <f t="shared" si="149"/>
        <v>40496</v>
      </c>
      <c r="E319" s="7">
        <f t="shared" si="122"/>
        <v>0.5</v>
      </c>
      <c r="F319" s="2">
        <f t="shared" si="123"/>
        <v>2455515.2916666665</v>
      </c>
      <c r="G319" s="3">
        <f t="shared" si="124"/>
        <v>0.10870066164726931</v>
      </c>
      <c r="I319">
        <f t="shared" si="125"/>
        <v>233.77396391461207</v>
      </c>
      <c r="J319">
        <f t="shared" si="126"/>
        <v>4270.649693380228</v>
      </c>
      <c r="K319">
        <f t="shared" si="127"/>
        <v>0.016704063053220187</v>
      </c>
      <c r="L319">
        <f t="shared" si="128"/>
        <v>-1.472128777283779</v>
      </c>
      <c r="M319">
        <f t="shared" si="129"/>
        <v>232.30183513732828</v>
      </c>
      <c r="N319">
        <f t="shared" si="130"/>
        <v>4269.177564602945</v>
      </c>
      <c r="O319">
        <f t="shared" si="131"/>
        <v>0.9892826973966716</v>
      </c>
      <c r="P319">
        <f t="shared" si="132"/>
        <v>232.30090838619796</v>
      </c>
      <c r="Q319">
        <f t="shared" si="133"/>
        <v>23.437877548300623</v>
      </c>
      <c r="R319">
        <f t="shared" si="134"/>
        <v>23.438091680635484</v>
      </c>
      <c r="S319">
        <f t="shared" si="135"/>
        <v>-130.10963973560948</v>
      </c>
      <c r="T319">
        <f t="shared" si="136"/>
        <v>-18.343869405032663</v>
      </c>
      <c r="U319">
        <f t="shared" si="137"/>
        <v>0.04302999980414549</v>
      </c>
      <c r="V319">
        <f t="shared" si="138"/>
        <v>15.563665890819339</v>
      </c>
      <c r="W319">
        <f t="shared" si="139"/>
        <v>75.03526552938925</v>
      </c>
      <c r="X319" s="7">
        <f t="shared" si="140"/>
        <v>0.4891918986869311</v>
      </c>
      <c r="Y319" s="7">
        <f t="shared" si="141"/>
        <v>0.2807606055497387</v>
      </c>
      <c r="Z319" s="7">
        <f t="shared" si="142"/>
        <v>0.6976231918241235</v>
      </c>
      <c r="AA319">
        <f t="shared" si="143"/>
        <v>600.282124235114</v>
      </c>
      <c r="AB319">
        <f t="shared" si="144"/>
        <v>735.5636658908194</v>
      </c>
      <c r="AC319">
        <f t="shared" si="145"/>
        <v>3.890916472704845</v>
      </c>
      <c r="AD319">
        <f t="shared" si="120"/>
        <v>58.45661188430314</v>
      </c>
      <c r="AE319">
        <f t="shared" si="146"/>
        <v>31.543388115696857</v>
      </c>
      <c r="AF319">
        <f t="shared" si="147"/>
        <v>0.02620776940251918</v>
      </c>
      <c r="AG319">
        <f t="shared" si="148"/>
        <v>31.569595885099375</v>
      </c>
      <c r="AH319">
        <f t="shared" si="121"/>
        <v>184.33430067418405</v>
      </c>
    </row>
    <row r="320" spans="4:34" ht="15">
      <c r="D320" s="1">
        <f t="shared" si="149"/>
        <v>40497</v>
      </c>
      <c r="E320" s="7">
        <f t="shared" si="122"/>
        <v>0.5</v>
      </c>
      <c r="F320" s="2">
        <f t="shared" si="123"/>
        <v>2455516.2916666665</v>
      </c>
      <c r="G320" s="3">
        <f t="shared" si="124"/>
        <v>0.10872804015514063</v>
      </c>
      <c r="I320">
        <f t="shared" si="125"/>
        <v>234.75961127658138</v>
      </c>
      <c r="J320">
        <f t="shared" si="126"/>
        <v>4271.635293661038</v>
      </c>
      <c r="K320">
        <f t="shared" si="127"/>
        <v>0.01670406190155562</v>
      </c>
      <c r="L320">
        <f t="shared" si="128"/>
        <v>-1.4505705948353258</v>
      </c>
      <c r="M320">
        <f t="shared" si="129"/>
        <v>233.30904068174607</v>
      </c>
      <c r="N320">
        <f t="shared" si="130"/>
        <v>4270.184723066203</v>
      </c>
      <c r="O320">
        <f t="shared" si="131"/>
        <v>0.9890615279005067</v>
      </c>
      <c r="P320">
        <f t="shared" si="132"/>
        <v>233.30811429810677</v>
      </c>
      <c r="Q320">
        <f t="shared" si="133"/>
        <v>23.437877192265457</v>
      </c>
      <c r="R320">
        <f t="shared" si="134"/>
        <v>23.438088966804045</v>
      </c>
      <c r="S320">
        <f t="shared" si="135"/>
        <v>-129.08241391596042</v>
      </c>
      <c r="T320">
        <f t="shared" si="136"/>
        <v>-18.59921129615758</v>
      </c>
      <c r="U320">
        <f t="shared" si="137"/>
        <v>0.04302998955606139</v>
      </c>
      <c r="V320">
        <f t="shared" si="138"/>
        <v>15.394996982569355</v>
      </c>
      <c r="W320">
        <f t="shared" si="139"/>
        <v>74.79036484640636</v>
      </c>
      <c r="X320" s="7">
        <f t="shared" si="140"/>
        <v>0.4893090298732157</v>
      </c>
      <c r="Y320" s="7">
        <f t="shared" si="141"/>
        <v>0.2815580164109758</v>
      </c>
      <c r="Z320" s="7">
        <f t="shared" si="142"/>
        <v>0.6970600433354556</v>
      </c>
      <c r="AA320">
        <f t="shared" si="143"/>
        <v>598.3229187712509</v>
      </c>
      <c r="AB320">
        <f t="shared" si="144"/>
        <v>735.3949969825694</v>
      </c>
      <c r="AC320">
        <f t="shared" si="145"/>
        <v>3.8487492456423524</v>
      </c>
      <c r="AD320">
        <f t="shared" si="120"/>
        <v>58.709061782909856</v>
      </c>
      <c r="AE320">
        <f t="shared" si="146"/>
        <v>31.290938217090144</v>
      </c>
      <c r="AF320">
        <f t="shared" si="147"/>
        <v>0.026466954598723346</v>
      </c>
      <c r="AG320">
        <f t="shared" si="148"/>
        <v>31.31740517168887</v>
      </c>
      <c r="AH320">
        <f t="shared" si="121"/>
        <v>184.26939443742162</v>
      </c>
    </row>
    <row r="321" spans="4:34" ht="15">
      <c r="D321" s="1">
        <f t="shared" si="149"/>
        <v>40498</v>
      </c>
      <c r="E321" s="7">
        <f t="shared" si="122"/>
        <v>0.5</v>
      </c>
      <c r="F321" s="2">
        <f t="shared" si="123"/>
        <v>2455517.2916666665</v>
      </c>
      <c r="G321" s="3">
        <f t="shared" si="124"/>
        <v>0.10875541866301194</v>
      </c>
      <c r="I321">
        <f t="shared" si="125"/>
        <v>235.74525863854979</v>
      </c>
      <c r="J321">
        <f t="shared" si="126"/>
        <v>4272.620893941848</v>
      </c>
      <c r="K321">
        <f t="shared" si="127"/>
        <v>0.016704060749890868</v>
      </c>
      <c r="L321">
        <f t="shared" si="128"/>
        <v>-1.4285651853392827</v>
      </c>
      <c r="M321">
        <f t="shared" si="129"/>
        <v>234.3166934532105</v>
      </c>
      <c r="N321">
        <f t="shared" si="130"/>
        <v>4271.192328756509</v>
      </c>
      <c r="O321">
        <f t="shared" si="131"/>
        <v>0.9888436187055243</v>
      </c>
      <c r="P321">
        <f t="shared" si="132"/>
        <v>234.31576743299328</v>
      </c>
      <c r="Q321">
        <f t="shared" si="133"/>
        <v>23.437876836230288</v>
      </c>
      <c r="R321">
        <f t="shared" si="134"/>
        <v>23.438086252791706</v>
      </c>
      <c r="S321">
        <f t="shared" si="135"/>
        <v>-128.05167812365366</v>
      </c>
      <c r="T321">
        <f t="shared" si="136"/>
        <v>-18.849079170480415</v>
      </c>
      <c r="U321">
        <f t="shared" si="137"/>
        <v>0.04302997930729549</v>
      </c>
      <c r="V321">
        <f t="shared" si="138"/>
        <v>15.212174858619692</v>
      </c>
      <c r="W321">
        <f t="shared" si="139"/>
        <v>74.54974813858335</v>
      </c>
      <c r="X321" s="7">
        <f t="shared" si="140"/>
        <v>0.48943598968151414</v>
      </c>
      <c r="Y321" s="7">
        <f t="shared" si="141"/>
        <v>0.2823533559632271</v>
      </c>
      <c r="Z321" s="7">
        <f t="shared" si="142"/>
        <v>0.6965186233998013</v>
      </c>
      <c r="AA321">
        <f t="shared" si="143"/>
        <v>596.3979851086668</v>
      </c>
      <c r="AB321">
        <f t="shared" si="144"/>
        <v>735.2121748586197</v>
      </c>
      <c r="AC321">
        <f t="shared" si="145"/>
        <v>3.803043714654933</v>
      </c>
      <c r="AD321">
        <f t="shared" si="120"/>
        <v>58.95589761090294</v>
      </c>
      <c r="AE321">
        <f t="shared" si="146"/>
        <v>31.044102389097063</v>
      </c>
      <c r="AF321">
        <f t="shared" si="147"/>
        <v>0.02672398592996558</v>
      </c>
      <c r="AG321">
        <f t="shared" si="148"/>
        <v>31.07082637502703</v>
      </c>
      <c r="AH321">
        <f t="shared" si="121"/>
        <v>184.2014517051979</v>
      </c>
    </row>
    <row r="322" spans="4:34" ht="15">
      <c r="D322" s="1">
        <f t="shared" si="149"/>
        <v>40499</v>
      </c>
      <c r="E322" s="7">
        <f t="shared" si="122"/>
        <v>0.5</v>
      </c>
      <c r="F322" s="2">
        <f t="shared" si="123"/>
        <v>2455518.2916666665</v>
      </c>
      <c r="G322" s="3">
        <f t="shared" si="124"/>
        <v>0.10878279717088327</v>
      </c>
      <c r="I322">
        <f t="shared" si="125"/>
        <v>236.73090600052</v>
      </c>
      <c r="J322">
        <f t="shared" si="126"/>
        <v>4273.606494222657</v>
      </c>
      <c r="K322">
        <f t="shared" si="127"/>
        <v>0.016704059598225924</v>
      </c>
      <c r="L322">
        <f t="shared" si="128"/>
        <v>-1.4061189707947381</v>
      </c>
      <c r="M322">
        <f t="shared" si="129"/>
        <v>235.32478702972526</v>
      </c>
      <c r="N322">
        <f t="shared" si="130"/>
        <v>4272.200375251862</v>
      </c>
      <c r="O322">
        <f t="shared" si="131"/>
        <v>0.9886290386538958</v>
      </c>
      <c r="P322">
        <f t="shared" si="132"/>
        <v>235.32386136886083</v>
      </c>
      <c r="Q322">
        <f t="shared" si="133"/>
        <v>23.437876480195122</v>
      </c>
      <c r="R322">
        <f t="shared" si="134"/>
        <v>23.438083538600495</v>
      </c>
      <c r="S322">
        <f t="shared" si="135"/>
        <v>-127.01745094166759</v>
      </c>
      <c r="T322">
        <f t="shared" si="136"/>
        <v>-19.09336646211166</v>
      </c>
      <c r="U322">
        <f t="shared" si="137"/>
        <v>0.04302996905785544</v>
      </c>
      <c r="V322">
        <f t="shared" si="138"/>
        <v>15.015291510587414</v>
      </c>
      <c r="W322">
        <f t="shared" si="139"/>
        <v>74.31356232018996</v>
      </c>
      <c r="X322" s="7">
        <f t="shared" si="140"/>
        <v>0.4895727142287588</v>
      </c>
      <c r="Y322" s="7">
        <f t="shared" si="141"/>
        <v>0.28314615222823114</v>
      </c>
      <c r="Z322" s="7">
        <f t="shared" si="142"/>
        <v>0.6959992762292865</v>
      </c>
      <c r="AA322">
        <f t="shared" si="143"/>
        <v>594.5084985615197</v>
      </c>
      <c r="AB322">
        <f t="shared" si="144"/>
        <v>735.0152915105874</v>
      </c>
      <c r="AC322">
        <f t="shared" si="145"/>
        <v>3.7538228776468543</v>
      </c>
      <c r="AD322">
        <f aca="true" t="shared" si="150" ref="AD322:AD366">DEGREES(ACOS(SIN(RADIANS($B$2))*SIN(RADIANS(T322))+COS(RADIANS($B$2))*COS(RADIANS(T322))*COS(RADIANS(AC322))))</f>
        <v>59.197022440732795</v>
      </c>
      <c r="AE322">
        <f t="shared" si="146"/>
        <v>30.802977559267205</v>
      </c>
      <c r="AF322">
        <f t="shared" si="147"/>
        <v>0.026978599084315553</v>
      </c>
      <c r="AG322">
        <f t="shared" si="148"/>
        <v>30.82995615835152</v>
      </c>
      <c r="AH322">
        <f aca="true" t="shared" si="151" ref="AH322:AH366">IF(AC322&gt;0,MOD(DEGREES(ACOS(((SIN(RADIANS($B$2))*COS(RADIANS(AD322)))-SIN(RADIANS(T322)))/(COS(RADIANS($B$2))*SIN(RADIANS(AD322)))))+180,360),MOD(540-DEGREES(ACOS(((SIN(RADIANS($B$2))*COS(RADIANS(AD322)))-SIN(RADIANS(T322)))/(COS(RADIANS($B$2))*SIN(RADIANS(AD322))))),360))</f>
        <v>184.1305281769988</v>
      </c>
    </row>
    <row r="323" spans="4:34" ht="15">
      <c r="D323" s="1">
        <f t="shared" si="149"/>
        <v>40500</v>
      </c>
      <c r="E323" s="7">
        <f aca="true" t="shared" si="152" ref="E323:E367">$B$5</f>
        <v>0.5</v>
      </c>
      <c r="F323" s="2">
        <f aca="true" t="shared" si="153" ref="F323:F367">D323+2415018.5+E323-$B$4/24</f>
        <v>2455519.2916666665</v>
      </c>
      <c r="G323" s="3">
        <f aca="true" t="shared" si="154" ref="G323:G366">(F323-2451545)/36525</f>
        <v>0.10881017567875459</v>
      </c>
      <c r="I323">
        <f aca="true" t="shared" si="155" ref="I323:I366">MOD(280.46646+G323*(36000.76983+G323*0.0003032),360)</f>
        <v>237.71655336249023</v>
      </c>
      <c r="J323">
        <f aca="true" t="shared" si="156" ref="J323:J366">357.52911+G323*(35999.05029-0.0001537*G323)</f>
        <v>4274.592094503467</v>
      </c>
      <c r="K323">
        <f aca="true" t="shared" si="157" ref="K323:K367">0.016708634-G323*(0.000042037+0.0000001267*G323)</f>
        <v>0.01670405844656079</v>
      </c>
      <c r="L323">
        <f aca="true" t="shared" si="158" ref="L323:L366">SIN(RADIANS(J323))*(1.914602-G323*(0.004817+0.000014*G323))+SIN(RADIANS(2*J323))*(0.019993-0.000101*G323)+SIN(RADIANS(3*J323))*0.000289</f>
        <v>-1.3832385256708253</v>
      </c>
      <c r="M323">
        <f aca="true" t="shared" si="159" ref="M323:M366">I323+L323</f>
        <v>236.3333148368194</v>
      </c>
      <c r="N323">
        <f aca="true" t="shared" si="160" ref="N323:N366">J323+L323</f>
        <v>4273.208855977796</v>
      </c>
      <c r="O323">
        <f aca="true" t="shared" si="161" ref="O323:O366">(1.000001018*(1-K323*K323))/(1+K323*COS(RADIANS(N323)))</f>
        <v>0.9884178556240664</v>
      </c>
      <c r="P323">
        <f aca="true" t="shared" si="162" ref="P323:P366">M323-0.00569-0.00478*SIN(RADIANS(125.04-1934.136*G323))</f>
        <v>236.33238953123816</v>
      </c>
      <c r="Q323">
        <f aca="true" t="shared" si="163" ref="Q323:Q366">23+(26+((21.448-G323*(46.815+G323*(0.00059-G323*0.001813))))/60)/60</f>
        <v>23.437876124159956</v>
      </c>
      <c r="R323">
        <f aca="true" t="shared" si="164" ref="R323:R366">Q323+0.00256*COS(RADIANS(125.04-1934.136*G323))</f>
        <v>23.43808082423242</v>
      </c>
      <c r="S323">
        <f aca="true" t="shared" si="165" ref="S323:S367">DEGREES(ATAN2(COS(RADIANS(P323)),COS(RADIANS(R323))*SIN(RADIANS(P323))))</f>
        <v>-125.97975547422516</v>
      </c>
      <c r="T323">
        <f aca="true" t="shared" si="166" ref="T323:T366">DEGREES(ASIN(SIN(RADIANS(R323))*SIN(RADIANS(P323))))</f>
        <v>-19.331967695732462</v>
      </c>
      <c r="U323">
        <f aca="true" t="shared" si="167" ref="U323:U366">TAN(RADIANS(R323/2))*TAN(RADIANS(R323/2))</f>
        <v>0.04302995880774883</v>
      </c>
      <c r="V323">
        <f aca="true" t="shared" si="168" ref="V323:V366">4*DEGREES(U323*SIN(2*RADIANS(I323))-2*K323*SIN(RADIANS(J323))+4*K323*U323*SIN(RADIANS(J323))*COS(2*RADIANS(I323))-0.5*U323*U323*SIN(4*RADIANS(I323))-1.25*K323*K323*SIN(2*RADIANS(J323)))</f>
        <v>14.804457722152165</v>
      </c>
      <c r="W323">
        <f aca="true" t="shared" si="169" ref="W323:W367">DEGREES(ACOS(COS(RADIANS(90.833))/(COS(RADIANS($B$2))*COS(RADIANS(T323)))-TAN(RADIANS($B$2))*TAN(RADIANS(T323))))</f>
        <v>74.08195572674671</v>
      </c>
      <c r="X323" s="7">
        <f aca="true" t="shared" si="170" ref="X323:X367">(720-4*$B$3-V323+$B$4*60)/1440</f>
        <v>0.48971912658183875</v>
      </c>
      <c r="Y323" s="7">
        <f aca="true" t="shared" si="171" ref="Y323:Y367">(X323*1440-W323*4)/1440</f>
        <v>0.28393591622976455</v>
      </c>
      <c r="Z323" s="7">
        <f aca="true" t="shared" si="172" ref="Z323:Z367">(X323*1440+W323*4)/1440</f>
        <v>0.695502336933913</v>
      </c>
      <c r="AA323">
        <f aca="true" t="shared" si="173" ref="AA323:AA366">8*W323</f>
        <v>592.6556458139737</v>
      </c>
      <c r="AB323">
        <f aca="true" t="shared" si="174" ref="AB323:AB367">MOD(E323*1440+V323+4*$B$3-60*$B$4,1440)</f>
        <v>734.8044577221522</v>
      </c>
      <c r="AC323">
        <f aca="true" t="shared" si="175" ref="AC323:AC366">IF(AB323/4&lt;0,AB323/4+180,AB323/4-180)</f>
        <v>3.7011144305380412</v>
      </c>
      <c r="AD323">
        <f t="shared" si="150"/>
        <v>59.43234092445014</v>
      </c>
      <c r="AE323">
        <f aca="true" t="shared" si="176" ref="AE323:AE366">90-AD323</f>
        <v>30.567659075549862</v>
      </c>
      <c r="AF323">
        <f aca="true" t="shared" si="177" ref="AF323:AF366">IF(AE323&gt;85,0,IF(AE323&gt;5,58.1/TAN(RADIANS(AE323))-0.07/POWER(TAN(RADIANS(AE323)),3)+0.000086/POWER(TAN(RADIANS(AE323)),5),IF(AE323&gt;-0.575,1735+AE323*(-518.2+AE323*(103.4+AE323*(-12.79+AE323*0.711))),-20.772/TAN(RADIANS(AE323)))))/3600</f>
        <v>0.02723052248335626</v>
      </c>
      <c r="AG323">
        <f aca="true" t="shared" si="178" ref="AG323:AG366">AE323+AF323</f>
        <v>30.59488959803322</v>
      </c>
      <c r="AH323">
        <f t="shared" si="151"/>
        <v>184.05668176563273</v>
      </c>
    </row>
    <row r="324" spans="4:34" ht="15">
      <c r="D324" s="1">
        <f aca="true" t="shared" si="179" ref="D324:D367">D323+1</f>
        <v>40501</v>
      </c>
      <c r="E324" s="7">
        <f t="shared" si="152"/>
        <v>0.5</v>
      </c>
      <c r="F324" s="2">
        <f t="shared" si="153"/>
        <v>2455520.2916666665</v>
      </c>
      <c r="G324" s="3">
        <f t="shared" si="154"/>
        <v>0.10883755418662591</v>
      </c>
      <c r="I324">
        <f t="shared" si="155"/>
        <v>238.70220072446136</v>
      </c>
      <c r="J324">
        <f t="shared" si="156"/>
        <v>4275.577694784276</v>
      </c>
      <c r="K324">
        <f t="shared" si="157"/>
        <v>0.016704057294895464</v>
      </c>
      <c r="L324">
        <f t="shared" si="158"/>
        <v>-1.3599305750817146</v>
      </c>
      <c r="M324">
        <f t="shared" si="159"/>
        <v>237.34227014937966</v>
      </c>
      <c r="N324">
        <f t="shared" si="160"/>
        <v>4274.217764209195</v>
      </c>
      <c r="O324">
        <f t="shared" si="161"/>
        <v>0.9882101365052841</v>
      </c>
      <c r="P324">
        <f t="shared" si="162"/>
        <v>237.34134519501174</v>
      </c>
      <c r="Q324">
        <f t="shared" si="163"/>
        <v>23.43787576812479</v>
      </c>
      <c r="R324">
        <f t="shared" si="164"/>
        <v>23.438078109689492</v>
      </c>
      <c r="S324">
        <f t="shared" si="165"/>
        <v>-124.93861940685194</v>
      </c>
      <c r="T324">
        <f t="shared" si="166"/>
        <v>-19.56477858977229</v>
      </c>
      <c r="U324">
        <f t="shared" si="167"/>
        <v>0.04302994855698327</v>
      </c>
      <c r="V324">
        <f t="shared" si="168"/>
        <v>14.579803161388035</v>
      </c>
      <c r="W324">
        <f t="shared" si="169"/>
        <v>73.85507789242797</v>
      </c>
      <c r="X324" s="7">
        <f t="shared" si="170"/>
        <v>0.4898751366934805</v>
      </c>
      <c r="Y324" s="7">
        <f t="shared" si="171"/>
        <v>0.2847221425478472</v>
      </c>
      <c r="Z324" s="7">
        <f t="shared" si="172"/>
        <v>0.6950281308391137</v>
      </c>
      <c r="AA324">
        <f t="shared" si="173"/>
        <v>590.8406231394238</v>
      </c>
      <c r="AB324">
        <f t="shared" si="174"/>
        <v>734.579803161388</v>
      </c>
      <c r="AC324">
        <f t="shared" si="175"/>
        <v>3.6449507903469964</v>
      </c>
      <c r="AD324">
        <f t="shared" si="150"/>
        <v>59.661759362429216</v>
      </c>
      <c r="AE324">
        <f t="shared" si="176"/>
        <v>30.338240637570784</v>
      </c>
      <c r="AF324">
        <f t="shared" si="177"/>
        <v>0.02747947768255684</v>
      </c>
      <c r="AG324">
        <f t="shared" si="178"/>
        <v>30.365720115253342</v>
      </c>
      <c r="AH324">
        <f t="shared" si="151"/>
        <v>183.97997254487132</v>
      </c>
    </row>
    <row r="325" spans="4:34" ht="15">
      <c r="D325" s="1">
        <f t="shared" si="179"/>
        <v>40502</v>
      </c>
      <c r="E325" s="7">
        <f t="shared" si="152"/>
        <v>0.5</v>
      </c>
      <c r="F325" s="2">
        <f t="shared" si="153"/>
        <v>2455521.2916666665</v>
      </c>
      <c r="G325" s="3">
        <f t="shared" si="154"/>
        <v>0.10886493269449724</v>
      </c>
      <c r="I325">
        <f t="shared" si="155"/>
        <v>239.6878480864334</v>
      </c>
      <c r="J325">
        <f t="shared" si="156"/>
        <v>4276.563295065084</v>
      </c>
      <c r="K325">
        <f t="shared" si="157"/>
        <v>0.01670405614322995</v>
      </c>
      <c r="L325">
        <f t="shared" si="158"/>
        <v>-1.336201992888638</v>
      </c>
      <c r="M325">
        <f t="shared" si="159"/>
        <v>238.35164609354476</v>
      </c>
      <c r="N325">
        <f t="shared" si="160"/>
        <v>4275.227093072195</v>
      </c>
      <c r="O325">
        <f t="shared" si="161"/>
        <v>0.988005947172388</v>
      </c>
      <c r="P325">
        <f t="shared" si="162"/>
        <v>238.35072148631994</v>
      </c>
      <c r="Q325">
        <f t="shared" si="163"/>
        <v>23.437875412089625</v>
      </c>
      <c r="R325">
        <f t="shared" si="164"/>
        <v>23.43807539497373</v>
      </c>
      <c r="S325">
        <f t="shared" si="165"/>
        <v>-123.89407505873918</v>
      </c>
      <c r="T325">
        <f t="shared" si="166"/>
        <v>-19.79169616203748</v>
      </c>
      <c r="U325">
        <f t="shared" si="167"/>
        <v>0.043029938305566354</v>
      </c>
      <c r="V325">
        <f t="shared" si="168"/>
        <v>14.341476435658617</v>
      </c>
      <c r="W325">
        <f t="shared" si="169"/>
        <v>73.63307931149681</v>
      </c>
      <c r="X325" s="7">
        <f t="shared" si="170"/>
        <v>0.4900406413641259</v>
      </c>
      <c r="Y325" s="7">
        <f t="shared" si="171"/>
        <v>0.2855043099433014</v>
      </c>
      <c r="Z325" s="7">
        <f t="shared" si="172"/>
        <v>0.6945769727849505</v>
      </c>
      <c r="AA325">
        <f t="shared" si="173"/>
        <v>589.0646344919745</v>
      </c>
      <c r="AB325">
        <f t="shared" si="174"/>
        <v>734.3414764356586</v>
      </c>
      <c r="AC325">
        <f t="shared" si="175"/>
        <v>3.585369108914648</v>
      </c>
      <c r="AD325">
        <f t="shared" si="150"/>
        <v>59.8851857723641</v>
      </c>
      <c r="AE325">
        <f t="shared" si="176"/>
        <v>30.114814227635897</v>
      </c>
      <c r="AF325">
        <f t="shared" si="177"/>
        <v>0.027725179828267377</v>
      </c>
      <c r="AG325">
        <f t="shared" si="178"/>
        <v>30.142539407464163</v>
      </c>
      <c r="AH325">
        <f t="shared" si="151"/>
        <v>183.9004626940571</v>
      </c>
    </row>
    <row r="326" spans="4:34" ht="15">
      <c r="D326" s="1">
        <f t="shared" si="179"/>
        <v>40503</v>
      </c>
      <c r="E326" s="7">
        <f t="shared" si="152"/>
        <v>0.5</v>
      </c>
      <c r="F326" s="2">
        <f t="shared" si="153"/>
        <v>2455522.2916666665</v>
      </c>
      <c r="G326" s="3">
        <f t="shared" si="154"/>
        <v>0.10889231120236856</v>
      </c>
      <c r="I326">
        <f t="shared" si="155"/>
        <v>240.67349544840545</v>
      </c>
      <c r="J326">
        <f t="shared" si="156"/>
        <v>4277.5488953458935</v>
      </c>
      <c r="K326">
        <f t="shared" si="157"/>
        <v>0.016704054991564247</v>
      </c>
      <c r="L326">
        <f t="shared" si="158"/>
        <v>-1.312059799729903</v>
      </c>
      <c r="M326">
        <f t="shared" si="159"/>
        <v>239.36143564867555</v>
      </c>
      <c r="N326">
        <f t="shared" si="160"/>
        <v>4276.236835546164</v>
      </c>
      <c r="O326">
        <f t="shared" si="161"/>
        <v>0.9878053524608668</v>
      </c>
      <c r="P326">
        <f t="shared" si="162"/>
        <v>239.36051138452333</v>
      </c>
      <c r="Q326">
        <f t="shared" si="163"/>
        <v>23.43787505605446</v>
      </c>
      <c r="R326">
        <f t="shared" si="164"/>
        <v>23.438072680087146</v>
      </c>
      <c r="S326">
        <f t="shared" si="165"/>
        <v>-122.84615942683773</v>
      </c>
      <c r="T326">
        <f t="shared" si="166"/>
        <v>-20.01261883759902</v>
      </c>
      <c r="U326">
        <f t="shared" si="167"/>
        <v>0.043029928053505695</v>
      </c>
      <c r="V326">
        <f t="shared" si="168"/>
        <v>14.0896451081763</v>
      </c>
      <c r="W326">
        <f t="shared" si="169"/>
        <v>73.41611118395797</v>
      </c>
      <c r="X326" s="7">
        <f t="shared" si="170"/>
        <v>0.4902155242304332</v>
      </c>
      <c r="Y326" s="7">
        <f t="shared" si="171"/>
        <v>0.28628188205277216</v>
      </c>
      <c r="Z326" s="7">
        <f t="shared" si="172"/>
        <v>0.6941491664080942</v>
      </c>
      <c r="AA326">
        <f t="shared" si="173"/>
        <v>587.3288894716637</v>
      </c>
      <c r="AB326">
        <f t="shared" si="174"/>
        <v>734.0896451081763</v>
      </c>
      <c r="AC326">
        <f t="shared" si="175"/>
        <v>3.5224112770440854</v>
      </c>
      <c r="AD326">
        <f t="shared" si="150"/>
        <v>60.102529958489235</v>
      </c>
      <c r="AE326">
        <f t="shared" si="176"/>
        <v>29.897470041510765</v>
      </c>
      <c r="AF326">
        <f t="shared" si="177"/>
        <v>0.027967338172600234</v>
      </c>
      <c r="AG326">
        <f t="shared" si="178"/>
        <v>29.925437379683366</v>
      </c>
      <c r="AH326">
        <f t="shared" si="151"/>
        <v>183.81821643989002</v>
      </c>
    </row>
    <row r="327" spans="4:34" ht="15">
      <c r="D327" s="1">
        <f t="shared" si="179"/>
        <v>40504</v>
      </c>
      <c r="E327" s="7">
        <f t="shared" si="152"/>
        <v>0.5</v>
      </c>
      <c r="F327" s="2">
        <f t="shared" si="153"/>
        <v>2455523.2916666665</v>
      </c>
      <c r="G327" s="3">
        <f t="shared" si="154"/>
        <v>0.10891968971023988</v>
      </c>
      <c r="I327">
        <f t="shared" si="155"/>
        <v>241.6591428103775</v>
      </c>
      <c r="J327">
        <f t="shared" si="156"/>
        <v>4278.534495626701</v>
      </c>
      <c r="K327">
        <f t="shared" si="157"/>
        <v>0.016704053839898352</v>
      </c>
      <c r="L327">
        <f t="shared" si="158"/>
        <v>-1.2875111609792318</v>
      </c>
      <c r="M327">
        <f t="shared" si="159"/>
        <v>240.37163164939827</v>
      </c>
      <c r="N327">
        <f t="shared" si="160"/>
        <v>4277.246984465722</v>
      </c>
      <c r="O327">
        <f t="shared" si="161"/>
        <v>0.9876084161422145</v>
      </c>
      <c r="P327">
        <f t="shared" si="162"/>
        <v>240.3707077242479</v>
      </c>
      <c r="Q327">
        <f t="shared" si="163"/>
        <v>23.437874700019293</v>
      </c>
      <c r="R327">
        <f t="shared" si="164"/>
        <v>23.438069965031755</v>
      </c>
      <c r="S327">
        <f t="shared" si="165"/>
        <v>-121.79491422113539</v>
      </c>
      <c r="T327">
        <f t="shared" si="166"/>
        <v>-20.22744655872505</v>
      </c>
      <c r="U327">
        <f t="shared" si="167"/>
        <v>0.043029917800808906</v>
      </c>
      <c r="V327">
        <f t="shared" si="168"/>
        <v>13.824495675441542</v>
      </c>
      <c r="W327">
        <f t="shared" si="169"/>
        <v>73.20432514573302</v>
      </c>
      <c r="X327" s="7">
        <f t="shared" si="170"/>
        <v>0.49039965578094336</v>
      </c>
      <c r="Y327" s="7">
        <f t="shared" si="171"/>
        <v>0.2870543081539072</v>
      </c>
      <c r="Z327" s="7">
        <f t="shared" si="172"/>
        <v>0.6937450034079796</v>
      </c>
      <c r="AA327">
        <f t="shared" si="173"/>
        <v>585.6346011658642</v>
      </c>
      <c r="AB327">
        <f t="shared" si="174"/>
        <v>733.8244956754415</v>
      </c>
      <c r="AC327">
        <f t="shared" si="175"/>
        <v>3.456123918860385</v>
      </c>
      <c r="AD327">
        <f t="shared" si="150"/>
        <v>60.31370358096549</v>
      </c>
      <c r="AE327">
        <f t="shared" si="176"/>
        <v>29.686296419034512</v>
      </c>
      <c r="AF327">
        <f t="shared" si="177"/>
        <v>0.028205656647064623</v>
      </c>
      <c r="AG327">
        <f t="shared" si="178"/>
        <v>29.714502075681576</v>
      </c>
      <c r="AH327">
        <f t="shared" si="151"/>
        <v>183.73329999562205</v>
      </c>
    </row>
    <row r="328" spans="4:34" ht="15">
      <c r="D328" s="1">
        <f t="shared" si="179"/>
        <v>40505</v>
      </c>
      <c r="E328" s="7">
        <f t="shared" si="152"/>
        <v>0.5</v>
      </c>
      <c r="F328" s="2">
        <f t="shared" si="153"/>
        <v>2455524.2916666665</v>
      </c>
      <c r="G328" s="3">
        <f t="shared" si="154"/>
        <v>0.10894706821811119</v>
      </c>
      <c r="I328">
        <f t="shared" si="155"/>
        <v>242.64479017235044</v>
      </c>
      <c r="J328">
        <f t="shared" si="156"/>
        <v>4279.520095907509</v>
      </c>
      <c r="K328">
        <f t="shared" si="157"/>
        <v>0.016704052688232267</v>
      </c>
      <c r="L328">
        <f t="shared" si="158"/>
        <v>-1.262563384632408</v>
      </c>
      <c r="M328">
        <f t="shared" si="159"/>
        <v>241.38222678771803</v>
      </c>
      <c r="N328">
        <f t="shared" si="160"/>
        <v>4278.257532522876</v>
      </c>
      <c r="O328">
        <f t="shared" si="161"/>
        <v>0.9874152008995791</v>
      </c>
      <c r="P328">
        <f t="shared" si="162"/>
        <v>241.3813031974984</v>
      </c>
      <c r="Q328">
        <f t="shared" si="163"/>
        <v>23.437874343984127</v>
      </c>
      <c r="R328">
        <f t="shared" si="164"/>
        <v>23.438067249809574</v>
      </c>
      <c r="S328">
        <f t="shared" si="165"/>
        <v>-120.74038589058283</v>
      </c>
      <c r="T328">
        <f t="shared" si="166"/>
        <v>-20.436080896625125</v>
      </c>
      <c r="U328">
        <f t="shared" si="167"/>
        <v>0.04302990754748361</v>
      </c>
      <c r="V328">
        <f t="shared" si="168"/>
        <v>13.54623350489678</v>
      </c>
      <c r="W328">
        <f t="shared" si="169"/>
        <v>72.99787298378276</v>
      </c>
      <c r="X328" s="7">
        <f t="shared" si="170"/>
        <v>0.4905928933993773</v>
      </c>
      <c r="Y328" s="7">
        <f t="shared" si="171"/>
        <v>0.2878210239999808</v>
      </c>
      <c r="Z328" s="7">
        <f t="shared" si="172"/>
        <v>0.6933647627987739</v>
      </c>
      <c r="AA328">
        <f t="shared" si="173"/>
        <v>583.982983870262</v>
      </c>
      <c r="AB328">
        <f t="shared" si="174"/>
        <v>733.5462335048968</v>
      </c>
      <c r="AC328">
        <f t="shared" si="175"/>
        <v>3.386558376224201</v>
      </c>
      <c r="AD328">
        <f t="shared" si="150"/>
        <v>60.51862022536548</v>
      </c>
      <c r="AE328">
        <f t="shared" si="176"/>
        <v>29.48137977463452</v>
      </c>
      <c r="AF328">
        <f t="shared" si="177"/>
        <v>0.02843983449537922</v>
      </c>
      <c r="AG328">
        <f t="shared" si="178"/>
        <v>29.5098196091299</v>
      </c>
      <c r="AH328">
        <f t="shared" si="151"/>
        <v>183.6457814978961</v>
      </c>
    </row>
    <row r="329" spans="4:34" ht="15">
      <c r="D329" s="1">
        <f t="shared" si="179"/>
        <v>40506</v>
      </c>
      <c r="E329" s="7">
        <f t="shared" si="152"/>
        <v>0.5</v>
      </c>
      <c r="F329" s="2">
        <f t="shared" si="153"/>
        <v>2455525.2916666665</v>
      </c>
      <c r="G329" s="3">
        <f t="shared" si="154"/>
        <v>0.10897444672598251</v>
      </c>
      <c r="I329">
        <f t="shared" si="155"/>
        <v>243.6304375343234</v>
      </c>
      <c r="J329">
        <f t="shared" si="156"/>
        <v>4280.505696188317</v>
      </c>
      <c r="K329">
        <f t="shared" si="157"/>
        <v>0.016704051536565994</v>
      </c>
      <c r="L329">
        <f t="shared" si="158"/>
        <v>-1.2372239191235492</v>
      </c>
      <c r="M329">
        <f t="shared" si="159"/>
        <v>242.39321361519984</v>
      </c>
      <c r="N329">
        <f t="shared" si="160"/>
        <v>4279.268472269194</v>
      </c>
      <c r="O329">
        <f t="shared" si="161"/>
        <v>0.9872257683037349</v>
      </c>
      <c r="P329">
        <f t="shared" si="162"/>
        <v>242.3922903558396</v>
      </c>
      <c r="Q329">
        <f t="shared" si="163"/>
        <v>23.43787398794896</v>
      </c>
      <c r="R329">
        <f t="shared" si="164"/>
        <v>23.43806453442262</v>
      </c>
      <c r="S329">
        <f t="shared" si="165"/>
        <v>-119.68262563915023</v>
      </c>
      <c r="T329">
        <f t="shared" si="166"/>
        <v>-20.63842516475536</v>
      </c>
      <c r="U329">
        <f t="shared" si="167"/>
        <v>0.0430298972935374</v>
      </c>
      <c r="V329">
        <f t="shared" si="168"/>
        <v>13.255082732258705</v>
      </c>
      <c r="W329">
        <f t="shared" si="169"/>
        <v>72.79690633672868</v>
      </c>
      <c r="X329" s="7">
        <f t="shared" si="170"/>
        <v>0.4907950814359315</v>
      </c>
      <c r="Y329" s="7">
        <f t="shared" si="171"/>
        <v>0.2885814527227963</v>
      </c>
      <c r="Z329" s="7">
        <f t="shared" si="172"/>
        <v>0.6930087101490667</v>
      </c>
      <c r="AA329">
        <f t="shared" si="173"/>
        <v>582.3752506938295</v>
      </c>
      <c r="AB329">
        <f t="shared" si="174"/>
        <v>733.2550827322588</v>
      </c>
      <c r="AC329">
        <f t="shared" si="175"/>
        <v>3.313770683064689</v>
      </c>
      <c r="AD329">
        <f t="shared" si="150"/>
        <v>60.71719547218514</v>
      </c>
      <c r="AE329">
        <f t="shared" si="176"/>
        <v>29.28280452781486</v>
      </c>
      <c r="AF329">
        <f t="shared" si="177"/>
        <v>0.028669566965401936</v>
      </c>
      <c r="AG329">
        <f t="shared" si="178"/>
        <v>29.311474094780262</v>
      </c>
      <c r="AH329">
        <f t="shared" si="151"/>
        <v>183.55573094147866</v>
      </c>
    </row>
    <row r="330" spans="4:34" ht="15">
      <c r="D330" s="1">
        <f t="shared" si="179"/>
        <v>40507</v>
      </c>
      <c r="E330" s="7">
        <f t="shared" si="152"/>
        <v>0.5</v>
      </c>
      <c r="F330" s="2">
        <f t="shared" si="153"/>
        <v>2455526.2916666665</v>
      </c>
      <c r="G330" s="3">
        <f t="shared" si="154"/>
        <v>0.10900182523385384</v>
      </c>
      <c r="I330">
        <f t="shared" si="155"/>
        <v>244.61608489629725</v>
      </c>
      <c r="J330">
        <f t="shared" si="156"/>
        <v>4281.491296469124</v>
      </c>
      <c r="K330">
        <f t="shared" si="157"/>
        <v>0.01670405038489953</v>
      </c>
      <c r="L330">
        <f t="shared" si="158"/>
        <v>-1.2115003510709</v>
      </c>
      <c r="M330">
        <f t="shared" si="159"/>
        <v>243.40458454522636</v>
      </c>
      <c r="N330">
        <f t="shared" si="160"/>
        <v>4280.279796118053</v>
      </c>
      <c r="O330">
        <f t="shared" si="161"/>
        <v>0.987040178789385</v>
      </c>
      <c r="P330">
        <f t="shared" si="162"/>
        <v>243.40366161265385</v>
      </c>
      <c r="Q330">
        <f t="shared" si="163"/>
        <v>23.437873631913792</v>
      </c>
      <c r="R330">
        <f t="shared" si="164"/>
        <v>23.4380618188729</v>
      </c>
      <c r="S330">
        <f t="shared" si="165"/>
        <v>-118.62168943150778</v>
      </c>
      <c r="T330">
        <f t="shared" si="166"/>
        <v>-20.83438453341754</v>
      </c>
      <c r="U330">
        <f t="shared" si="167"/>
        <v>0.043029887038977886</v>
      </c>
      <c r="V330">
        <f t="shared" si="168"/>
        <v>12.951286118112623</v>
      </c>
      <c r="W330">
        <f t="shared" si="169"/>
        <v>72.60157638165462</v>
      </c>
      <c r="X330" s="7">
        <f t="shared" si="170"/>
        <v>0.4910060513068662</v>
      </c>
      <c r="Y330" s="7">
        <f t="shared" si="171"/>
        <v>0.28933500580227006</v>
      </c>
      <c r="Z330" s="7">
        <f t="shared" si="172"/>
        <v>0.6926770968114624</v>
      </c>
      <c r="AA330">
        <f t="shared" si="173"/>
        <v>580.812611053237</v>
      </c>
      <c r="AB330">
        <f t="shared" si="174"/>
        <v>732.9512861181126</v>
      </c>
      <c r="AC330">
        <f t="shared" si="175"/>
        <v>3.237821529528162</v>
      </c>
      <c r="AD330">
        <f t="shared" si="150"/>
        <v>60.909346966301456</v>
      </c>
      <c r="AE330">
        <f t="shared" si="176"/>
        <v>29.090653033698544</v>
      </c>
      <c r="AF330">
        <f t="shared" si="177"/>
        <v>0.02889454605958706</v>
      </c>
      <c r="AG330">
        <f t="shared" si="178"/>
        <v>29.11954757975813</v>
      </c>
      <c r="AH330">
        <f t="shared" si="151"/>
        <v>183.46322011213664</v>
      </c>
    </row>
    <row r="331" spans="4:34" ht="15">
      <c r="D331" s="1">
        <f t="shared" si="179"/>
        <v>40508</v>
      </c>
      <c r="E331" s="7">
        <f t="shared" si="152"/>
        <v>0.5</v>
      </c>
      <c r="F331" s="2">
        <f t="shared" si="153"/>
        <v>2455527.2916666665</v>
      </c>
      <c r="G331" s="3">
        <f t="shared" si="154"/>
        <v>0.10902920374172516</v>
      </c>
      <c r="I331">
        <f t="shared" si="155"/>
        <v>245.6017322582711</v>
      </c>
      <c r="J331">
        <f t="shared" si="156"/>
        <v>4282.476896749932</v>
      </c>
      <c r="K331">
        <f t="shared" si="157"/>
        <v>0.016704049233232876</v>
      </c>
      <c r="L331">
        <f t="shared" si="158"/>
        <v>-1.1854004029529817</v>
      </c>
      <c r="M331">
        <f t="shared" si="159"/>
        <v>244.41633185531813</v>
      </c>
      <c r="N331">
        <f t="shared" si="160"/>
        <v>4281.291496346979</v>
      </c>
      <c r="O331">
        <f t="shared" si="161"/>
        <v>0.986858491631807</v>
      </c>
      <c r="P331">
        <f t="shared" si="162"/>
        <v>244.41540924546146</v>
      </c>
      <c r="Q331">
        <f t="shared" si="163"/>
        <v>23.437873275878626</v>
      </c>
      <c r="R331">
        <f t="shared" si="164"/>
        <v>23.438059103162438</v>
      </c>
      <c r="S331">
        <f t="shared" si="165"/>
        <v>-117.5576379878718</v>
      </c>
      <c r="T331">
        <f t="shared" si="166"/>
        <v>-21.02386614536394</v>
      </c>
      <c r="U331">
        <f t="shared" si="167"/>
        <v>0.043029876783812676</v>
      </c>
      <c r="V331">
        <f t="shared" si="168"/>
        <v>12.635104863490104</v>
      </c>
      <c r="W331">
        <f t="shared" si="169"/>
        <v>72.41203350790974</v>
      </c>
      <c r="X331" s="7">
        <f t="shared" si="170"/>
        <v>0.49122562162257627</v>
      </c>
      <c r="Y331" s="7">
        <f t="shared" si="171"/>
        <v>0.2900810841006048</v>
      </c>
      <c r="Z331" s="7">
        <f t="shared" si="172"/>
        <v>0.6923701591445478</v>
      </c>
      <c r="AA331">
        <f t="shared" si="173"/>
        <v>579.2962680632779</v>
      </c>
      <c r="AB331">
        <f t="shared" si="174"/>
        <v>732.6351048634901</v>
      </c>
      <c r="AC331">
        <f t="shared" si="175"/>
        <v>3.1587762158725354</v>
      </c>
      <c r="AD331">
        <f t="shared" si="150"/>
        <v>61.094994486283944</v>
      </c>
      <c r="AE331">
        <f t="shared" si="176"/>
        <v>28.905005513716056</v>
      </c>
      <c r="AF331">
        <f t="shared" si="177"/>
        <v>0.029114461342805275</v>
      </c>
      <c r="AG331">
        <f t="shared" si="178"/>
        <v>28.93411997505886</v>
      </c>
      <c r="AH331">
        <f t="shared" si="151"/>
        <v>183.3683225179232</v>
      </c>
    </row>
    <row r="332" spans="4:34" ht="15">
      <c r="D332" s="1">
        <f t="shared" si="179"/>
        <v>40509</v>
      </c>
      <c r="E332" s="7">
        <f t="shared" si="152"/>
        <v>0.5</v>
      </c>
      <c r="F332" s="2">
        <f t="shared" si="153"/>
        <v>2455528.2916666665</v>
      </c>
      <c r="G332" s="3">
        <f t="shared" si="154"/>
        <v>0.10905658224959648</v>
      </c>
      <c r="I332">
        <f t="shared" si="155"/>
        <v>246.58737962024588</v>
      </c>
      <c r="J332">
        <f t="shared" si="156"/>
        <v>4283.4624970307395</v>
      </c>
      <c r="K332">
        <f t="shared" si="157"/>
        <v>0.01670404808156603</v>
      </c>
      <c r="L332">
        <f t="shared" si="158"/>
        <v>-1.1589319307163166</v>
      </c>
      <c r="M332">
        <f t="shared" si="159"/>
        <v>245.42844768952958</v>
      </c>
      <c r="N332">
        <f t="shared" si="160"/>
        <v>4282.303565100024</v>
      </c>
      <c r="O332">
        <f t="shared" si="161"/>
        <v>0.9866807649238627</v>
      </c>
      <c r="P332">
        <f t="shared" si="162"/>
        <v>245.42752539831653</v>
      </c>
      <c r="Q332">
        <f t="shared" si="163"/>
        <v>23.43787291984346</v>
      </c>
      <c r="R332">
        <f t="shared" si="164"/>
        <v>23.438056387293244</v>
      </c>
      <c r="S332">
        <f t="shared" si="165"/>
        <v>-116.49053676756485</v>
      </c>
      <c r="T332">
        <f t="shared" si="166"/>
        <v>-21.206779232107458</v>
      </c>
      <c r="U332">
        <f t="shared" si="167"/>
        <v>0.043029866528049396</v>
      </c>
      <c r="V332">
        <f t="shared" si="168"/>
        <v>12.306818384281105</v>
      </c>
      <c r="W332">
        <f t="shared" si="169"/>
        <v>72.22842697886793</v>
      </c>
      <c r="X332" s="7">
        <f t="shared" si="170"/>
        <v>0.49145359834424923</v>
      </c>
      <c r="Y332" s="7">
        <f t="shared" si="171"/>
        <v>0.290819078958505</v>
      </c>
      <c r="Z332" s="7">
        <f t="shared" si="172"/>
        <v>0.6920881177299935</v>
      </c>
      <c r="AA332">
        <f t="shared" si="173"/>
        <v>577.8274158309434</v>
      </c>
      <c r="AB332">
        <f t="shared" si="174"/>
        <v>732.3068183842811</v>
      </c>
      <c r="AC332">
        <f t="shared" si="175"/>
        <v>3.0767045960702717</v>
      </c>
      <c r="AD332">
        <f t="shared" si="150"/>
        <v>61.27406001346212</v>
      </c>
      <c r="AE332">
        <f t="shared" si="176"/>
        <v>28.72593998653788</v>
      </c>
      <c r="AF332">
        <f t="shared" si="177"/>
        <v>0.02932900080576091</v>
      </c>
      <c r="AG332">
        <f t="shared" si="178"/>
        <v>28.75526898734364</v>
      </c>
      <c r="AH332">
        <f t="shared" si="151"/>
        <v>183.27111331912667</v>
      </c>
    </row>
    <row r="333" spans="4:34" ht="15">
      <c r="D333" s="1">
        <f t="shared" si="179"/>
        <v>40510</v>
      </c>
      <c r="E333" s="7">
        <f t="shared" si="152"/>
        <v>0.5</v>
      </c>
      <c r="F333" s="2">
        <f t="shared" si="153"/>
        <v>2455529.2916666665</v>
      </c>
      <c r="G333" s="3">
        <f t="shared" si="154"/>
        <v>0.1090839607574678</v>
      </c>
      <c r="I333">
        <f t="shared" si="155"/>
        <v>247.57302698222156</v>
      </c>
      <c r="J333">
        <f t="shared" si="156"/>
        <v>4284.448097311546</v>
      </c>
      <c r="K333">
        <f t="shared" si="157"/>
        <v>0.016704046929898998</v>
      </c>
      <c r="L333">
        <f t="shared" si="158"/>
        <v>-1.1321029213145846</v>
      </c>
      <c r="M333">
        <f t="shared" si="159"/>
        <v>246.44092406090698</v>
      </c>
      <c r="N333">
        <f t="shared" si="160"/>
        <v>4283.315994390231</v>
      </c>
      <c r="O333">
        <f t="shared" si="161"/>
        <v>0.9865070555533794</v>
      </c>
      <c r="P333">
        <f t="shared" si="162"/>
        <v>246.44000208426507</v>
      </c>
      <c r="Q333">
        <f t="shared" si="163"/>
        <v>23.437872563808295</v>
      </c>
      <c r="R333">
        <f t="shared" si="164"/>
        <v>23.43805367126734</v>
      </c>
      <c r="S333">
        <f t="shared" si="165"/>
        <v>-115.42045594089768</v>
      </c>
      <c r="T333">
        <f t="shared" si="166"/>
        <v>-21.383035230616873</v>
      </c>
      <c r="U333">
        <f t="shared" si="167"/>
        <v>0.04302985627169566</v>
      </c>
      <c r="V333">
        <f t="shared" si="168"/>
        <v>11.96672404446516</v>
      </c>
      <c r="W333">
        <f t="shared" si="169"/>
        <v>72.05090458274174</v>
      </c>
      <c r="X333" s="7">
        <f t="shared" si="170"/>
        <v>0.4916897749691215</v>
      </c>
      <c r="Y333" s="7">
        <f t="shared" si="171"/>
        <v>0.2915483733503944</v>
      </c>
      <c r="Z333" s="7">
        <f t="shared" si="172"/>
        <v>0.6918311765878485</v>
      </c>
      <c r="AA333">
        <f t="shared" si="173"/>
        <v>576.4072366619339</v>
      </c>
      <c r="AB333">
        <f t="shared" si="174"/>
        <v>731.9667240444652</v>
      </c>
      <c r="AC333">
        <f t="shared" si="175"/>
        <v>2.991681011116299</v>
      </c>
      <c r="AD333">
        <f t="shared" si="150"/>
        <v>61.44646780063777</v>
      </c>
      <c r="AE333">
        <f t="shared" si="176"/>
        <v>28.55353219936223</v>
      </c>
      <c r="AF333">
        <f t="shared" si="177"/>
        <v>0.02953785178159997</v>
      </c>
      <c r="AG333">
        <f t="shared" si="178"/>
        <v>28.58307005114383</v>
      </c>
      <c r="AH333">
        <f t="shared" si="151"/>
        <v>183.17166925714892</v>
      </c>
    </row>
    <row r="334" spans="4:34" ht="15">
      <c r="D334" s="1">
        <f t="shared" si="179"/>
        <v>40511</v>
      </c>
      <c r="E334" s="7">
        <f t="shared" si="152"/>
        <v>0.5</v>
      </c>
      <c r="F334" s="2">
        <f t="shared" si="153"/>
        <v>2455530.2916666665</v>
      </c>
      <c r="G334" s="3">
        <f t="shared" si="154"/>
        <v>0.10911133926533913</v>
      </c>
      <c r="I334">
        <f t="shared" si="155"/>
        <v>248.55867434419724</v>
      </c>
      <c r="J334">
        <f t="shared" si="156"/>
        <v>4285.4336975923525</v>
      </c>
      <c r="K334">
        <f t="shared" si="157"/>
        <v>0.016704045778231775</v>
      </c>
      <c r="L334">
        <f t="shared" si="158"/>
        <v>-1.1049214901807927</v>
      </c>
      <c r="M334">
        <f t="shared" si="159"/>
        <v>247.45375285401644</v>
      </c>
      <c r="N334">
        <f t="shared" si="160"/>
        <v>4284.328776102172</v>
      </c>
      <c r="O334">
        <f t="shared" si="161"/>
        <v>0.9863374191809177</v>
      </c>
      <c r="P334">
        <f t="shared" si="162"/>
        <v>247.45283118787296</v>
      </c>
      <c r="Q334">
        <f t="shared" si="163"/>
        <v>23.43787220777313</v>
      </c>
      <c r="R334">
        <f t="shared" si="164"/>
        <v>23.438050955086737</v>
      </c>
      <c r="S334">
        <f t="shared" si="165"/>
        <v>-114.3474703490041</v>
      </c>
      <c r="T334">
        <f t="shared" si="166"/>
        <v>-21.55254790006548</v>
      </c>
      <c r="U334">
        <f t="shared" si="167"/>
        <v>0.04302984601475906</v>
      </c>
      <c r="V334">
        <f t="shared" si="168"/>
        <v>11.615136848285422</v>
      </c>
      <c r="W334">
        <f t="shared" si="169"/>
        <v>71.87961227368561</v>
      </c>
      <c r="X334" s="7">
        <f t="shared" si="170"/>
        <v>0.4919339327442463</v>
      </c>
      <c r="Y334" s="7">
        <f t="shared" si="171"/>
        <v>0.29226834309511956</v>
      </c>
      <c r="Z334" s="7">
        <f t="shared" si="172"/>
        <v>0.691599522393373</v>
      </c>
      <c r="AA334">
        <f t="shared" si="173"/>
        <v>575.0368981894849</v>
      </c>
      <c r="AB334">
        <f t="shared" si="174"/>
        <v>731.6151368482854</v>
      </c>
      <c r="AC334">
        <f t="shared" si="175"/>
        <v>2.9037842120713435</v>
      </c>
      <c r="AD334">
        <f t="shared" si="150"/>
        <v>61.612144440323775</v>
      </c>
      <c r="AE334">
        <f t="shared" si="176"/>
        <v>28.387855559676225</v>
      </c>
      <c r="AF334">
        <f t="shared" si="177"/>
        <v>0.02974070191264637</v>
      </c>
      <c r="AG334">
        <f t="shared" si="178"/>
        <v>28.417596261588873</v>
      </c>
      <c r="AH334">
        <f t="shared" si="151"/>
        <v>183.07006858256733</v>
      </c>
    </row>
    <row r="335" spans="4:34" ht="15">
      <c r="D335" s="1">
        <f t="shared" si="179"/>
        <v>40512</v>
      </c>
      <c r="E335" s="7">
        <f t="shared" si="152"/>
        <v>0.5</v>
      </c>
      <c r="F335" s="2">
        <f t="shared" si="153"/>
        <v>2455531.2916666665</v>
      </c>
      <c r="G335" s="3">
        <f t="shared" si="154"/>
        <v>0.10913871777321045</v>
      </c>
      <c r="I335">
        <f t="shared" si="155"/>
        <v>249.54432170617292</v>
      </c>
      <c r="J335">
        <f t="shared" si="156"/>
        <v>4286.41929787316</v>
      </c>
      <c r="K335">
        <f t="shared" si="157"/>
        <v>0.01670404462656436</v>
      </c>
      <c r="L335">
        <f t="shared" si="158"/>
        <v>-1.0773958786330697</v>
      </c>
      <c r="M335">
        <f t="shared" si="159"/>
        <v>248.46692582753985</v>
      </c>
      <c r="N335">
        <f t="shared" si="160"/>
        <v>4285.341901994527</v>
      </c>
      <c r="O335">
        <f t="shared" si="161"/>
        <v>0.9861719102179448</v>
      </c>
      <c r="P335">
        <f t="shared" si="162"/>
        <v>248.4660044678218</v>
      </c>
      <c r="Q335">
        <f t="shared" si="163"/>
        <v>23.437871851737963</v>
      </c>
      <c r="R335">
        <f t="shared" si="164"/>
        <v>23.43804823875345</v>
      </c>
      <c r="S335">
        <f t="shared" si="165"/>
        <v>-113.2716594513128</v>
      </c>
      <c r="T335">
        <f t="shared" si="166"/>
        <v>-21.71523343828666</v>
      </c>
      <c r="U335">
        <f t="shared" si="167"/>
        <v>0.04302983575724721</v>
      </c>
      <c r="V335">
        <f t="shared" si="168"/>
        <v>11.252389091623343</v>
      </c>
      <c r="W335">
        <f t="shared" si="169"/>
        <v>71.71469380456169</v>
      </c>
      <c r="X335" s="7">
        <f t="shared" si="170"/>
        <v>0.49218584090859485</v>
      </c>
      <c r="Y335" s="7">
        <f t="shared" si="171"/>
        <v>0.2929783581181457</v>
      </c>
      <c r="Z335" s="7">
        <f t="shared" si="172"/>
        <v>0.691393323699044</v>
      </c>
      <c r="AA335">
        <f t="shared" si="173"/>
        <v>573.7175504364935</v>
      </c>
      <c r="AB335">
        <f t="shared" si="174"/>
        <v>731.2523890916234</v>
      </c>
      <c r="AC335">
        <f t="shared" si="175"/>
        <v>2.81309727290585</v>
      </c>
      <c r="AD335">
        <f t="shared" si="150"/>
        <v>61.771018932380706</v>
      </c>
      <c r="AE335">
        <f t="shared" si="176"/>
        <v>28.228981067619294</v>
      </c>
      <c r="AF335">
        <f t="shared" si="177"/>
        <v>0.02993724016352787</v>
      </c>
      <c r="AG335">
        <f t="shared" si="178"/>
        <v>28.25891830778282</v>
      </c>
      <c r="AH335">
        <f t="shared" si="151"/>
        <v>182.96639098263392</v>
      </c>
    </row>
    <row r="336" spans="4:34" ht="15">
      <c r="D336" s="1">
        <f t="shared" si="179"/>
        <v>40513</v>
      </c>
      <c r="E336" s="7">
        <f t="shared" si="152"/>
        <v>0.5</v>
      </c>
      <c r="F336" s="2">
        <f t="shared" si="153"/>
        <v>2455532.2916666665</v>
      </c>
      <c r="G336" s="3">
        <f t="shared" si="154"/>
        <v>0.10916609628108176</v>
      </c>
      <c r="I336">
        <f t="shared" si="155"/>
        <v>250.5299690681495</v>
      </c>
      <c r="J336">
        <f t="shared" si="156"/>
        <v>4287.4048981539645</v>
      </c>
      <c r="K336">
        <f t="shared" si="157"/>
        <v>0.01670404347489676</v>
      </c>
      <c r="L336">
        <f t="shared" si="158"/>
        <v>-1.0495344512151852</v>
      </c>
      <c r="M336">
        <f t="shared" si="159"/>
        <v>249.48043461693433</v>
      </c>
      <c r="N336">
        <f t="shared" si="160"/>
        <v>4286.355363702749</v>
      </c>
      <c r="O336">
        <f t="shared" si="161"/>
        <v>0.9860105818054218</v>
      </c>
      <c r="P336">
        <f t="shared" si="162"/>
        <v>249.4795135595684</v>
      </c>
      <c r="Q336">
        <f t="shared" si="163"/>
        <v>23.437871495702797</v>
      </c>
      <c r="R336">
        <f t="shared" si="164"/>
        <v>23.438045522269498</v>
      </c>
      <c r="S336">
        <f t="shared" si="165"/>
        <v>-112.19310726039392</v>
      </c>
      <c r="T336">
        <f t="shared" si="166"/>
        <v>-21.87101059757705</v>
      </c>
      <c r="U336">
        <f t="shared" si="167"/>
        <v>0.04302982549916775</v>
      </c>
      <c r="V336">
        <f t="shared" si="168"/>
        <v>10.878829972971475</v>
      </c>
      <c r="W336">
        <f t="shared" si="169"/>
        <v>71.55629035287528</v>
      </c>
      <c r="X336" s="7">
        <f t="shared" si="170"/>
        <v>0.49244525696321423</v>
      </c>
      <c r="Y336" s="7">
        <f t="shared" si="171"/>
        <v>0.2936777837607829</v>
      </c>
      <c r="Z336" s="7">
        <f t="shared" si="172"/>
        <v>0.6912127301656456</v>
      </c>
      <c r="AA336">
        <f t="shared" si="173"/>
        <v>572.4503228230022</v>
      </c>
      <c r="AB336">
        <f t="shared" si="174"/>
        <v>730.8788299729715</v>
      </c>
      <c r="AC336">
        <f t="shared" si="175"/>
        <v>2.719707493242879</v>
      </c>
      <c r="AD336">
        <f t="shared" si="150"/>
        <v>61.923022750910874</v>
      </c>
      <c r="AE336">
        <f t="shared" si="176"/>
        <v>28.076977249089126</v>
      </c>
      <c r="AF336">
        <f t="shared" si="177"/>
        <v>0.030127157876269847</v>
      </c>
      <c r="AG336">
        <f t="shared" si="178"/>
        <v>28.107104406965394</v>
      </c>
      <c r="AH336">
        <f t="shared" si="151"/>
        <v>182.8607175084549</v>
      </c>
    </row>
    <row r="337" spans="4:34" ht="15">
      <c r="D337" s="1">
        <f t="shared" si="179"/>
        <v>40514</v>
      </c>
      <c r="E337" s="7">
        <f t="shared" si="152"/>
        <v>0.5</v>
      </c>
      <c r="F337" s="2">
        <f t="shared" si="153"/>
        <v>2455533.2916666665</v>
      </c>
      <c r="G337" s="3">
        <f t="shared" si="154"/>
        <v>0.10919347478895308</v>
      </c>
      <c r="I337">
        <f t="shared" si="155"/>
        <v>251.5156164301261</v>
      </c>
      <c r="J337">
        <f t="shared" si="156"/>
        <v>4288.390498434771</v>
      </c>
      <c r="K337">
        <f t="shared" si="157"/>
        <v>0.016704042323228963</v>
      </c>
      <c r="L337">
        <f t="shared" si="158"/>
        <v>-1.021345692972122</v>
      </c>
      <c r="M337">
        <f t="shared" si="159"/>
        <v>250.49427073715398</v>
      </c>
      <c r="N337">
        <f t="shared" si="160"/>
        <v>4287.369152741799</v>
      </c>
      <c r="O337">
        <f t="shared" si="161"/>
        <v>0.9858534857928162</v>
      </c>
      <c r="P337">
        <f t="shared" si="162"/>
        <v>250.49334997806668</v>
      </c>
      <c r="Q337">
        <f t="shared" si="163"/>
        <v>23.43787113966763</v>
      </c>
      <c r="R337">
        <f t="shared" si="164"/>
        <v>23.438042805636897</v>
      </c>
      <c r="S337">
        <f t="shared" si="165"/>
        <v>-111.11190226397022</v>
      </c>
      <c r="T337">
        <f t="shared" si="166"/>
        <v>-22.01980079947866</v>
      </c>
      <c r="U337">
        <f t="shared" si="167"/>
        <v>0.04302981524052828</v>
      </c>
      <c r="V337">
        <f t="shared" si="168"/>
        <v>10.49482516453459</v>
      </c>
      <c r="W337">
        <f t="shared" si="169"/>
        <v>71.40454014151486</v>
      </c>
      <c r="X337" s="7">
        <f t="shared" si="170"/>
        <v>0.4927119269690732</v>
      </c>
      <c r="Y337" s="7">
        <f t="shared" si="171"/>
        <v>0.2943659821315319</v>
      </c>
      <c r="Z337" s="7">
        <f t="shared" si="172"/>
        <v>0.6910578718066145</v>
      </c>
      <c r="AA337">
        <f t="shared" si="173"/>
        <v>571.2363211321189</v>
      </c>
      <c r="AB337">
        <f t="shared" si="174"/>
        <v>730.4948251645346</v>
      </c>
      <c r="AC337">
        <f t="shared" si="175"/>
        <v>2.623706291133658</v>
      </c>
      <c r="AD337">
        <f t="shared" si="150"/>
        <v>62.068089910262266</v>
      </c>
      <c r="AE337">
        <f t="shared" si="176"/>
        <v>27.931910089737734</v>
      </c>
      <c r="AF337">
        <f t="shared" si="177"/>
        <v>0.030310149862258797</v>
      </c>
      <c r="AG337">
        <f t="shared" si="178"/>
        <v>27.962220239599993</v>
      </c>
      <c r="AH337">
        <f t="shared" si="151"/>
        <v>182.7531305020897</v>
      </c>
    </row>
    <row r="338" spans="4:34" ht="15">
      <c r="D338" s="1">
        <f t="shared" si="179"/>
        <v>40515</v>
      </c>
      <c r="E338" s="7">
        <f t="shared" si="152"/>
        <v>0.5</v>
      </c>
      <c r="F338" s="2">
        <f t="shared" si="153"/>
        <v>2455534.2916666665</v>
      </c>
      <c r="G338" s="3">
        <f t="shared" si="154"/>
        <v>0.1092208532968244</v>
      </c>
      <c r="I338">
        <f t="shared" si="155"/>
        <v>252.5012637921036</v>
      </c>
      <c r="J338">
        <f t="shared" si="156"/>
        <v>4289.376098715577</v>
      </c>
      <c r="K338">
        <f t="shared" si="157"/>
        <v>0.01670404117156098</v>
      </c>
      <c r="L338">
        <f t="shared" si="158"/>
        <v>-0.9928382066632593</v>
      </c>
      <c r="M338">
        <f t="shared" si="159"/>
        <v>251.50842558544034</v>
      </c>
      <c r="N338">
        <f t="shared" si="160"/>
        <v>4288.383260508914</v>
      </c>
      <c r="O338">
        <f t="shared" si="161"/>
        <v>0.9857006727175641</v>
      </c>
      <c r="P338">
        <f t="shared" si="162"/>
        <v>251.50750512055785</v>
      </c>
      <c r="Q338">
        <f t="shared" si="163"/>
        <v>23.437870783632466</v>
      </c>
      <c r="R338">
        <f t="shared" si="164"/>
        <v>23.438040088857665</v>
      </c>
      <c r="S338">
        <f t="shared" si="165"/>
        <v>-110.02813733393141</v>
      </c>
      <c r="T338">
        <f t="shared" si="166"/>
        <v>-22.161528248163155</v>
      </c>
      <c r="U338">
        <f t="shared" si="167"/>
        <v>0.04302980498133641</v>
      </c>
      <c r="V338">
        <f t="shared" si="168"/>
        <v>10.10075634413135</v>
      </c>
      <c r="W338">
        <f t="shared" si="169"/>
        <v>71.2595780560505</v>
      </c>
      <c r="X338" s="7">
        <f t="shared" si="170"/>
        <v>0.4929855858721311</v>
      </c>
      <c r="Y338" s="7">
        <f t="shared" si="171"/>
        <v>0.295042313494213</v>
      </c>
      <c r="Z338" s="7">
        <f t="shared" si="172"/>
        <v>0.6909288582500491</v>
      </c>
      <c r="AA338">
        <f t="shared" si="173"/>
        <v>570.076624448404</v>
      </c>
      <c r="AB338">
        <f t="shared" si="174"/>
        <v>730.1007563441314</v>
      </c>
      <c r="AC338">
        <f t="shared" si="175"/>
        <v>2.5251890860328388</v>
      </c>
      <c r="AD338">
        <f t="shared" si="150"/>
        <v>62.206157029985384</v>
      </c>
      <c r="AE338">
        <f t="shared" si="176"/>
        <v>27.793842970014616</v>
      </c>
      <c r="AF338">
        <f t="shared" si="177"/>
        <v>0.03048591552531297</v>
      </c>
      <c r="AG338">
        <f t="shared" si="178"/>
        <v>27.824328885539927</v>
      </c>
      <c r="AH338">
        <f t="shared" si="151"/>
        <v>182.6437135237839</v>
      </c>
    </row>
    <row r="339" spans="4:34" ht="15">
      <c r="D339" s="1">
        <f t="shared" si="179"/>
        <v>40516</v>
      </c>
      <c r="E339" s="7">
        <f t="shared" si="152"/>
        <v>0.5</v>
      </c>
      <c r="F339" s="2">
        <f t="shared" si="153"/>
        <v>2455535.2916666665</v>
      </c>
      <c r="G339" s="3">
        <f t="shared" si="154"/>
        <v>0.10924823180469573</v>
      </c>
      <c r="I339">
        <f t="shared" si="155"/>
        <v>253.486911154082</v>
      </c>
      <c r="J339">
        <f t="shared" si="156"/>
        <v>4290.361698996382</v>
      </c>
      <c r="K339">
        <f t="shared" si="157"/>
        <v>0.016704040019892806</v>
      </c>
      <c r="L339">
        <f t="shared" si="158"/>
        <v>-0.9640207099126327</v>
      </c>
      <c r="M339">
        <f t="shared" si="159"/>
        <v>252.52289044416938</v>
      </c>
      <c r="N339">
        <f t="shared" si="160"/>
        <v>4289.397678286469</v>
      </c>
      <c r="O339">
        <f t="shared" si="161"/>
        <v>0.985552191784981</v>
      </c>
      <c r="P339">
        <f t="shared" si="162"/>
        <v>252.5219702694177</v>
      </c>
      <c r="Q339">
        <f t="shared" si="163"/>
        <v>23.4378704275973</v>
      </c>
      <c r="R339">
        <f t="shared" si="164"/>
        <v>23.438037371933813</v>
      </c>
      <c r="S339">
        <f t="shared" si="165"/>
        <v>-108.94190962227384</v>
      </c>
      <c r="T339">
        <f t="shared" si="166"/>
        <v>-22.296120042032225</v>
      </c>
      <c r="U339">
        <f t="shared" si="167"/>
        <v>0.043029794721599755</v>
      </c>
      <c r="V339">
        <f t="shared" si="168"/>
        <v>9.697020688695485</v>
      </c>
      <c r="W339">
        <f t="shared" si="169"/>
        <v>71.1215352604582</v>
      </c>
      <c r="X339" s="7">
        <f t="shared" si="170"/>
        <v>0.49326595785507266</v>
      </c>
      <c r="Y339" s="7">
        <f t="shared" si="171"/>
        <v>0.2957061376871332</v>
      </c>
      <c r="Z339" s="7">
        <f t="shared" si="172"/>
        <v>0.690825778023012</v>
      </c>
      <c r="AA339">
        <f t="shared" si="173"/>
        <v>568.9722820836656</v>
      </c>
      <c r="AB339">
        <f t="shared" si="174"/>
        <v>729.6970206886955</v>
      </c>
      <c r="AC339">
        <f t="shared" si="175"/>
        <v>2.424255172173872</v>
      </c>
      <c r="AD339">
        <f t="shared" si="150"/>
        <v>62.33716339857619</v>
      </c>
      <c r="AE339">
        <f t="shared" si="176"/>
        <v>27.662836601423813</v>
      </c>
      <c r="AF339">
        <f t="shared" si="177"/>
        <v>0.030654160009456127</v>
      </c>
      <c r="AG339">
        <f t="shared" si="178"/>
        <v>27.693490761433267</v>
      </c>
      <c r="AH339">
        <f t="shared" si="151"/>
        <v>182.53255127955407</v>
      </c>
    </row>
    <row r="340" spans="4:34" ht="15">
      <c r="D340" s="1">
        <f t="shared" si="179"/>
        <v>40517</v>
      </c>
      <c r="E340" s="7">
        <f t="shared" si="152"/>
        <v>0.5</v>
      </c>
      <c r="F340" s="2">
        <f t="shared" si="153"/>
        <v>2455536.2916666665</v>
      </c>
      <c r="G340" s="3">
        <f t="shared" si="154"/>
        <v>0.10927561031256705</v>
      </c>
      <c r="I340">
        <f t="shared" si="155"/>
        <v>254.47255851606042</v>
      </c>
      <c r="J340">
        <f t="shared" si="156"/>
        <v>4291.347299277188</v>
      </c>
      <c r="K340">
        <f t="shared" si="157"/>
        <v>0.016704038868224445</v>
      </c>
      <c r="L340">
        <f t="shared" si="158"/>
        <v>-0.934902032298232</v>
      </c>
      <c r="M340">
        <f t="shared" si="159"/>
        <v>253.5376564837622</v>
      </c>
      <c r="N340">
        <f t="shared" si="160"/>
        <v>4290.41239724489</v>
      </c>
      <c r="O340">
        <f t="shared" si="161"/>
        <v>0.9854080908486444</v>
      </c>
      <c r="P340">
        <f t="shared" si="162"/>
        <v>253.53673659506705</v>
      </c>
      <c r="Q340">
        <f t="shared" si="163"/>
        <v>23.43787007156213</v>
      </c>
      <c r="R340">
        <f t="shared" si="164"/>
        <v>23.43803465486736</v>
      </c>
      <c r="S340">
        <f t="shared" si="165"/>
        <v>-107.85332044393307</v>
      </c>
      <c r="T340">
        <f t="shared" si="166"/>
        <v>-22.423506283145738</v>
      </c>
      <c r="U340">
        <f t="shared" si="167"/>
        <v>0.043029784461325916</v>
      </c>
      <c r="V340">
        <f t="shared" si="168"/>
        <v>9.284030330312014</v>
      </c>
      <c r="W340">
        <f t="shared" si="169"/>
        <v>70.9905388132347</v>
      </c>
      <c r="X340" s="7">
        <f t="shared" si="170"/>
        <v>0.49355275671506116</v>
      </c>
      <c r="Y340" s="7">
        <f t="shared" si="171"/>
        <v>0.296356815567187</v>
      </c>
      <c r="Z340" s="7">
        <f t="shared" si="172"/>
        <v>0.6907486978629354</v>
      </c>
      <c r="AA340">
        <f t="shared" si="173"/>
        <v>567.9243105058777</v>
      </c>
      <c r="AB340">
        <f t="shared" si="174"/>
        <v>729.284030330312</v>
      </c>
      <c r="AC340">
        <f t="shared" si="175"/>
        <v>2.321007582578005</v>
      </c>
      <c r="AD340">
        <f t="shared" si="150"/>
        <v>62.46105103583257</v>
      </c>
      <c r="AE340">
        <f t="shared" si="176"/>
        <v>27.53894896416743</v>
      </c>
      <c r="AF340">
        <f t="shared" si="177"/>
        <v>0.030814595364390827</v>
      </c>
      <c r="AG340">
        <f t="shared" si="178"/>
        <v>27.569763559531822</v>
      </c>
      <c r="AH340">
        <f t="shared" si="151"/>
        <v>182.41972954930918</v>
      </c>
    </row>
    <row r="341" spans="4:34" ht="15">
      <c r="D341" s="1">
        <f t="shared" si="179"/>
        <v>40518</v>
      </c>
      <c r="E341" s="7">
        <f t="shared" si="152"/>
        <v>0.5</v>
      </c>
      <c r="F341" s="2">
        <f t="shared" si="153"/>
        <v>2455537.2916666665</v>
      </c>
      <c r="G341" s="3">
        <f t="shared" si="154"/>
        <v>0.10930298882043837</v>
      </c>
      <c r="I341">
        <f t="shared" si="155"/>
        <v>255.45820587803792</v>
      </c>
      <c r="J341">
        <f t="shared" si="156"/>
        <v>4292.332899557993</v>
      </c>
      <c r="K341">
        <f t="shared" si="157"/>
        <v>0.016704037716555892</v>
      </c>
      <c r="L341">
        <f t="shared" si="158"/>
        <v>-0.9054911123820972</v>
      </c>
      <c r="M341">
        <f t="shared" si="159"/>
        <v>254.55271476565582</v>
      </c>
      <c r="N341">
        <f t="shared" si="160"/>
        <v>4291.427408445611</v>
      </c>
      <c r="O341">
        <f t="shared" si="161"/>
        <v>0.9852684163912583</v>
      </c>
      <c r="P341">
        <f t="shared" si="162"/>
        <v>254.5517951589427</v>
      </c>
      <c r="Q341">
        <f t="shared" si="163"/>
        <v>23.437869715526965</v>
      </c>
      <c r="R341">
        <f t="shared" si="164"/>
        <v>23.438031937660323</v>
      </c>
      <c r="S341">
        <f t="shared" si="165"/>
        <v>-106.76247514655533</v>
      </c>
      <c r="T341">
        <f t="shared" si="166"/>
        <v>-22.543620184085384</v>
      </c>
      <c r="U341">
        <f t="shared" si="167"/>
        <v>0.04302977420052254</v>
      </c>
      <c r="V341">
        <f t="shared" si="168"/>
        <v>8.862211775855503</v>
      </c>
      <c r="W341">
        <f t="shared" si="169"/>
        <v>70.86671128595441</v>
      </c>
      <c r="X341" s="7">
        <f t="shared" si="170"/>
        <v>0.493845686266767</v>
      </c>
      <c r="Y341" s="7">
        <f t="shared" si="171"/>
        <v>0.2969937104724492</v>
      </c>
      <c r="Z341" s="7">
        <f t="shared" si="172"/>
        <v>0.6906976620610848</v>
      </c>
      <c r="AA341">
        <f t="shared" si="173"/>
        <v>566.9336902876353</v>
      </c>
      <c r="AB341">
        <f t="shared" si="174"/>
        <v>728.8622117758555</v>
      </c>
      <c r="AC341">
        <f t="shared" si="175"/>
        <v>2.2155529439638713</v>
      </c>
      <c r="AD341">
        <f t="shared" si="150"/>
        <v>62.577764753644395</v>
      </c>
      <c r="AE341">
        <f t="shared" si="176"/>
        <v>27.422235246355605</v>
      </c>
      <c r="AF341">
        <f t="shared" si="177"/>
        <v>0.030966941721113167</v>
      </c>
      <c r="AG341">
        <f t="shared" si="178"/>
        <v>27.45320218807672</v>
      </c>
      <c r="AH341">
        <f t="shared" si="151"/>
        <v>182.3053351156827</v>
      </c>
    </row>
    <row r="342" spans="4:34" ht="15">
      <c r="D342" s="1">
        <f t="shared" si="179"/>
        <v>40519</v>
      </c>
      <c r="E342" s="7">
        <f t="shared" si="152"/>
        <v>0.5</v>
      </c>
      <c r="F342" s="2">
        <f t="shared" si="153"/>
        <v>2455538.2916666665</v>
      </c>
      <c r="G342" s="3">
        <f t="shared" si="154"/>
        <v>0.1093303673283097</v>
      </c>
      <c r="I342">
        <f t="shared" si="155"/>
        <v>256.44385324001723</v>
      </c>
      <c r="J342">
        <f t="shared" si="156"/>
        <v>4293.318499838798</v>
      </c>
      <c r="K342">
        <f t="shared" si="157"/>
        <v>0.016704036564887146</v>
      </c>
      <c r="L342">
        <f t="shared" si="158"/>
        <v>-0.8757969946814366</v>
      </c>
      <c r="M342">
        <f t="shared" si="159"/>
        <v>255.5680562453358</v>
      </c>
      <c r="N342">
        <f t="shared" si="160"/>
        <v>4292.442702844116</v>
      </c>
      <c r="O342">
        <f t="shared" si="161"/>
        <v>0.985133213506008</v>
      </c>
      <c r="P342">
        <f t="shared" si="162"/>
        <v>255.5671369165299</v>
      </c>
      <c r="Q342">
        <f t="shared" si="163"/>
        <v>23.4378693594918</v>
      </c>
      <c r="R342">
        <f t="shared" si="164"/>
        <v>23.438029220314725</v>
      </c>
      <c r="S342">
        <f t="shared" si="165"/>
        <v>-105.66948296732092</v>
      </c>
      <c r="T342">
        <f t="shared" si="166"/>
        <v>-22.656398171861454</v>
      </c>
      <c r="U342">
        <f t="shared" si="167"/>
        <v>0.04302976393919724</v>
      </c>
      <c r="V342">
        <f t="shared" si="168"/>
        <v>8.432005291415955</v>
      </c>
      <c r="W342">
        <f t="shared" si="169"/>
        <v>70.75017038639038</v>
      </c>
      <c r="X342" s="7">
        <f t="shared" si="170"/>
        <v>0.4941444407698501</v>
      </c>
      <c r="Y342" s="7">
        <f t="shared" si="171"/>
        <v>0.29761618969654347</v>
      </c>
      <c r="Z342" s="7">
        <f t="shared" si="172"/>
        <v>0.6906726918431567</v>
      </c>
      <c r="AA342">
        <f t="shared" si="173"/>
        <v>566.001363091123</v>
      </c>
      <c r="AB342">
        <f t="shared" si="174"/>
        <v>728.432005291416</v>
      </c>
      <c r="AC342">
        <f t="shared" si="175"/>
        <v>2.108001322853994</v>
      </c>
      <c r="AD342">
        <f t="shared" si="150"/>
        <v>62.68725221503222</v>
      </c>
      <c r="AE342">
        <f t="shared" si="176"/>
        <v>27.312747784967783</v>
      </c>
      <c r="AF342">
        <f t="shared" si="177"/>
        <v>0.0311109284696202</v>
      </c>
      <c r="AG342">
        <f t="shared" si="178"/>
        <v>27.343858713437402</v>
      </c>
      <c r="AH342">
        <f t="shared" si="151"/>
        <v>182.1894556937358</v>
      </c>
    </row>
    <row r="343" spans="4:34" ht="15">
      <c r="D343" s="1">
        <f t="shared" si="179"/>
        <v>40520</v>
      </c>
      <c r="E343" s="7">
        <f t="shared" si="152"/>
        <v>0.5</v>
      </c>
      <c r="F343" s="2">
        <f t="shared" si="153"/>
        <v>2455539.2916666665</v>
      </c>
      <c r="G343" s="3">
        <f t="shared" si="154"/>
        <v>0.109357745836181</v>
      </c>
      <c r="I343">
        <f t="shared" si="155"/>
        <v>257.42950060199655</v>
      </c>
      <c r="J343">
        <f t="shared" si="156"/>
        <v>4294.3041001196025</v>
      </c>
      <c r="K343">
        <f t="shared" si="157"/>
        <v>0.016704035413218216</v>
      </c>
      <c r="L343">
        <f t="shared" si="158"/>
        <v>-0.8458288265826948</v>
      </c>
      <c r="M343">
        <f t="shared" si="159"/>
        <v>256.58367177541385</v>
      </c>
      <c r="N343">
        <f t="shared" si="160"/>
        <v>4293.45827129302</v>
      </c>
      <c r="O343">
        <f t="shared" si="161"/>
        <v>0.9850025258784236</v>
      </c>
      <c r="P343">
        <f t="shared" si="162"/>
        <v>256.58275272044017</v>
      </c>
      <c r="Q343">
        <f t="shared" si="163"/>
        <v>23.437869003456633</v>
      </c>
      <c r="R343">
        <f t="shared" si="164"/>
        <v>23.43802650283257</v>
      </c>
      <c r="S343">
        <f t="shared" si="165"/>
        <v>-104.57445687702493</v>
      </c>
      <c r="T343">
        <f t="shared" si="166"/>
        <v>-22.76177998847061</v>
      </c>
      <c r="U343">
        <f t="shared" si="167"/>
        <v>0.0430297536773576</v>
      </c>
      <c r="V343">
        <f t="shared" si="168"/>
        <v>7.99386425283252</v>
      </c>
      <c r="W343">
        <f t="shared" si="169"/>
        <v>70.64102858837722</v>
      </c>
      <c r="X343" s="7">
        <f t="shared" si="170"/>
        <v>0.4944487053799774</v>
      </c>
      <c r="Y343" s="7">
        <f t="shared" si="171"/>
        <v>0.2982236259678185</v>
      </c>
      <c r="Z343" s="7">
        <f t="shared" si="172"/>
        <v>0.6906737847921364</v>
      </c>
      <c r="AA343">
        <f t="shared" si="173"/>
        <v>565.1282287070178</v>
      </c>
      <c r="AB343">
        <f t="shared" si="174"/>
        <v>727.9938642528325</v>
      </c>
      <c r="AC343">
        <f t="shared" si="175"/>
        <v>1.9984660632081273</v>
      </c>
      <c r="AD343">
        <f t="shared" si="150"/>
        <v>62.78946399124351</v>
      </c>
      <c r="AE343">
        <f t="shared" si="176"/>
        <v>27.210536008756492</v>
      </c>
      <c r="AF343">
        <f t="shared" si="177"/>
        <v>0.031246295430239414</v>
      </c>
      <c r="AG343">
        <f t="shared" si="178"/>
        <v>27.24178230418673</v>
      </c>
      <c r="AH343">
        <f t="shared" si="151"/>
        <v>182.07217986166265</v>
      </c>
    </row>
    <row r="344" spans="4:34" ht="15">
      <c r="D344" s="1">
        <f t="shared" si="179"/>
        <v>40521</v>
      </c>
      <c r="E344" s="7">
        <f t="shared" si="152"/>
        <v>0.5</v>
      </c>
      <c r="F344" s="2">
        <f t="shared" si="153"/>
        <v>2455540.2916666665</v>
      </c>
      <c r="G344" s="3">
        <f t="shared" si="154"/>
        <v>0.10938512434405233</v>
      </c>
      <c r="I344">
        <f t="shared" si="155"/>
        <v>258.4151479639768</v>
      </c>
      <c r="J344">
        <f t="shared" si="156"/>
        <v>4295.289700400406</v>
      </c>
      <c r="K344">
        <f t="shared" si="157"/>
        <v>0.01670403426154909</v>
      </c>
      <c r="L344">
        <f t="shared" si="158"/>
        <v>-0.8155958552003275</v>
      </c>
      <c r="M344">
        <f t="shared" si="159"/>
        <v>257.59955210877644</v>
      </c>
      <c r="N344">
        <f t="shared" si="160"/>
        <v>4294.474104545206</v>
      </c>
      <c r="O344">
        <f t="shared" si="161"/>
        <v>0.9848763957687618</v>
      </c>
      <c r="P344">
        <f t="shared" si="162"/>
        <v>257.59863332355974</v>
      </c>
      <c r="Q344">
        <f t="shared" si="163"/>
        <v>23.437868647421467</v>
      </c>
      <c r="R344">
        <f t="shared" si="164"/>
        <v>23.43802378521589</v>
      </c>
      <c r="S344">
        <f t="shared" si="165"/>
        <v>-103.47751341164867</v>
      </c>
      <c r="T344">
        <f t="shared" si="166"/>
        <v>-22.859708787721573</v>
      </c>
      <c r="U344">
        <f t="shared" si="167"/>
        <v>0.043029743415011285</v>
      </c>
      <c r="V344">
        <f t="shared" si="168"/>
        <v>7.548254463760309</v>
      </c>
      <c r="W344">
        <f t="shared" si="169"/>
        <v>70.53939277062354</v>
      </c>
      <c r="X344" s="7">
        <f t="shared" si="170"/>
        <v>0.4947581566223887</v>
      </c>
      <c r="Y344" s="7">
        <f t="shared" si="171"/>
        <v>0.29881539892621223</v>
      </c>
      <c r="Z344" s="7">
        <f t="shared" si="172"/>
        <v>0.6907009143185652</v>
      </c>
      <c r="AA344">
        <f t="shared" si="173"/>
        <v>564.3151421649883</v>
      </c>
      <c r="AB344">
        <f t="shared" si="174"/>
        <v>727.5482544637603</v>
      </c>
      <c r="AC344">
        <f t="shared" si="175"/>
        <v>1.8870636159400647</v>
      </c>
      <c r="AD344">
        <f t="shared" si="150"/>
        <v>62.88435361671729</v>
      </c>
      <c r="AE344">
        <f t="shared" si="176"/>
        <v>27.11564638328271</v>
      </c>
      <c r="AF344">
        <f t="shared" si="177"/>
        <v>0.03137279400978128</v>
      </c>
      <c r="AG344">
        <f t="shared" si="178"/>
        <v>27.14701917729249</v>
      </c>
      <c r="AH344">
        <f t="shared" si="151"/>
        <v>181.95359699260175</v>
      </c>
    </row>
    <row r="345" spans="4:34" ht="15">
      <c r="D345" s="1">
        <f t="shared" si="179"/>
        <v>40522</v>
      </c>
      <c r="E345" s="7">
        <f t="shared" si="152"/>
        <v>0.5</v>
      </c>
      <c r="F345" s="2">
        <f t="shared" si="153"/>
        <v>2455541.2916666665</v>
      </c>
      <c r="G345" s="3">
        <f t="shared" si="154"/>
        <v>0.10941250285192365</v>
      </c>
      <c r="I345">
        <f t="shared" si="155"/>
        <v>259.4007953259579</v>
      </c>
      <c r="J345">
        <f t="shared" si="156"/>
        <v>4296.275300681211</v>
      </c>
      <c r="K345">
        <f t="shared" si="157"/>
        <v>0.01670403310987978</v>
      </c>
      <c r="L345">
        <f t="shared" si="158"/>
        <v>-0.7851074241807655</v>
      </c>
      <c r="M345">
        <f t="shared" si="159"/>
        <v>258.61568790177716</v>
      </c>
      <c r="N345">
        <f t="shared" si="160"/>
        <v>4295.49019325703</v>
      </c>
      <c r="O345">
        <f t="shared" si="161"/>
        <v>0.9847548639949147</v>
      </c>
      <c r="P345">
        <f t="shared" si="162"/>
        <v>258.614769382242</v>
      </c>
      <c r="Q345">
        <f t="shared" si="163"/>
        <v>23.4378682913863</v>
      </c>
      <c r="R345">
        <f t="shared" si="164"/>
        <v>23.438021067466693</v>
      </c>
      <c r="S345">
        <f t="shared" si="165"/>
        <v>-102.37877249178757</v>
      </c>
      <c r="T345">
        <f t="shared" si="166"/>
        <v>-22.9501312279464</v>
      </c>
      <c r="U345">
        <f t="shared" si="167"/>
        <v>0.043029733152165885</v>
      </c>
      <c r="V345">
        <f t="shared" si="168"/>
        <v>7.095653442820132</v>
      </c>
      <c r="W345">
        <f t="shared" si="169"/>
        <v>70.44536386670349</v>
      </c>
      <c r="X345" s="7">
        <f t="shared" si="170"/>
        <v>0.49507246288693046</v>
      </c>
      <c r="Y345" s="7">
        <f t="shared" si="171"/>
        <v>0.2993908965905319</v>
      </c>
      <c r="Z345" s="7">
        <f t="shared" si="172"/>
        <v>0.6907540291833291</v>
      </c>
      <c r="AA345">
        <f t="shared" si="173"/>
        <v>563.5629109336279</v>
      </c>
      <c r="AB345">
        <f t="shared" si="174"/>
        <v>727.0956534428201</v>
      </c>
      <c r="AC345">
        <f t="shared" si="175"/>
        <v>1.7739133607050235</v>
      </c>
      <c r="AD345">
        <f t="shared" si="150"/>
        <v>62.97187764172149</v>
      </c>
      <c r="AE345">
        <f t="shared" si="176"/>
        <v>27.02812235827851</v>
      </c>
      <c r="AF345">
        <f t="shared" si="177"/>
        <v>0.03149018833346873</v>
      </c>
      <c r="AG345">
        <f t="shared" si="178"/>
        <v>27.059612546611977</v>
      </c>
      <c r="AH345">
        <f t="shared" si="151"/>
        <v>181.833797187654</v>
      </c>
    </row>
    <row r="346" spans="4:34" ht="15">
      <c r="D346" s="1">
        <f t="shared" si="179"/>
        <v>40523</v>
      </c>
      <c r="E346" s="7">
        <f t="shared" si="152"/>
        <v>0.5</v>
      </c>
      <c r="F346" s="2">
        <f t="shared" si="153"/>
        <v>2455542.2916666665</v>
      </c>
      <c r="G346" s="3">
        <f t="shared" si="154"/>
        <v>0.10943988135979497</v>
      </c>
      <c r="I346">
        <f t="shared" si="155"/>
        <v>260.38644268793905</v>
      </c>
      <c r="J346">
        <f t="shared" si="156"/>
        <v>4297.260900962015</v>
      </c>
      <c r="K346">
        <f t="shared" si="157"/>
        <v>0.016704031958210276</v>
      </c>
      <c r="L346">
        <f t="shared" si="158"/>
        <v>-0.7543729704543733</v>
      </c>
      <c r="M346">
        <f t="shared" si="159"/>
        <v>259.6320697174847</v>
      </c>
      <c r="N346">
        <f t="shared" si="160"/>
        <v>4296.50652799156</v>
      </c>
      <c r="O346">
        <f t="shared" si="161"/>
        <v>0.9846379699158619</v>
      </c>
      <c r="P346">
        <f t="shared" si="162"/>
        <v>259.6311514595554</v>
      </c>
      <c r="Q346">
        <f t="shared" si="163"/>
        <v>23.437867935351136</v>
      </c>
      <c r="R346">
        <f t="shared" si="164"/>
        <v>23.438018349586994</v>
      </c>
      <c r="S346">
        <f t="shared" si="165"/>
        <v>-101.27835723033421</v>
      </c>
      <c r="T346">
        <f t="shared" si="166"/>
        <v>-23.032997560229145</v>
      </c>
      <c r="U346">
        <f t="shared" si="167"/>
        <v>0.04302972288882899</v>
      </c>
      <c r="V346">
        <f t="shared" si="168"/>
        <v>6.636549681486564</v>
      </c>
      <c r="W346">
        <f t="shared" si="169"/>
        <v>70.35903652844539</v>
      </c>
      <c r="X346" s="7">
        <f t="shared" si="170"/>
        <v>0.49539128494341217</v>
      </c>
      <c r="Y346" s="7">
        <f t="shared" si="171"/>
        <v>0.29994951680884163</v>
      </c>
      <c r="Z346" s="7">
        <f t="shared" si="172"/>
        <v>0.6908330530779827</v>
      </c>
      <c r="AA346">
        <f t="shared" si="173"/>
        <v>562.8722922275631</v>
      </c>
      <c r="AB346">
        <f t="shared" si="174"/>
        <v>726.6365496814866</v>
      </c>
      <c r="AC346">
        <f t="shared" si="175"/>
        <v>1.6591374203716498</v>
      </c>
      <c r="AD346">
        <f t="shared" si="150"/>
        <v>63.051995682471656</v>
      </c>
      <c r="AE346">
        <f t="shared" si="176"/>
        <v>26.948004317528344</v>
      </c>
      <c r="AF346">
        <f t="shared" si="177"/>
        <v>0.03159825634346578</v>
      </c>
      <c r="AG346">
        <f t="shared" si="178"/>
        <v>26.97960257387181</v>
      </c>
      <c r="AH346">
        <f t="shared" si="151"/>
        <v>181.71287121017107</v>
      </c>
    </row>
    <row r="347" spans="4:34" ht="15">
      <c r="D347" s="1">
        <f t="shared" si="179"/>
        <v>40524</v>
      </c>
      <c r="E347" s="7">
        <f t="shared" si="152"/>
        <v>0.5</v>
      </c>
      <c r="F347" s="2">
        <f t="shared" si="153"/>
        <v>2455543.2916666665</v>
      </c>
      <c r="G347" s="3">
        <f t="shared" si="154"/>
        <v>0.1094672598676663</v>
      </c>
      <c r="I347">
        <f t="shared" si="155"/>
        <v>261.3720900499202</v>
      </c>
      <c r="J347">
        <f t="shared" si="156"/>
        <v>4298.246501242818</v>
      </c>
      <c r="K347">
        <f t="shared" si="157"/>
        <v>0.016704030806540583</v>
      </c>
      <c r="L347">
        <f t="shared" si="158"/>
        <v>-0.7234020209355199</v>
      </c>
      <c r="M347">
        <f t="shared" si="159"/>
        <v>260.6486880289847</v>
      </c>
      <c r="N347">
        <f t="shared" si="160"/>
        <v>4297.523099221883</v>
      </c>
      <c r="O347">
        <f t="shared" si="161"/>
        <v>0.9845257514156746</v>
      </c>
      <c r="P347">
        <f t="shared" si="162"/>
        <v>260.6477700285853</v>
      </c>
      <c r="Q347">
        <f t="shared" si="163"/>
        <v>23.43786757931597</v>
      </c>
      <c r="R347">
        <f t="shared" si="164"/>
        <v>23.438015631578818</v>
      </c>
      <c r="S347">
        <f t="shared" si="165"/>
        <v>-100.17639372890267</v>
      </c>
      <c r="T347">
        <f t="shared" si="166"/>
        <v>-23.108261711793812</v>
      </c>
      <c r="U347">
        <f t="shared" si="167"/>
        <v>0.043029712625008265</v>
      </c>
      <c r="V347">
        <f t="shared" si="168"/>
        <v>6.171441874466704</v>
      </c>
      <c r="W347">
        <f t="shared" si="169"/>
        <v>70.28049880490971</v>
      </c>
      <c r="X347" s="7">
        <f t="shared" si="170"/>
        <v>0.49571427647606486</v>
      </c>
      <c r="Y347" s="7">
        <f t="shared" si="171"/>
        <v>0.30049066868464896</v>
      </c>
      <c r="Z347" s="7">
        <f t="shared" si="172"/>
        <v>0.6909378842674807</v>
      </c>
      <c r="AA347">
        <f t="shared" si="173"/>
        <v>562.2439904392777</v>
      </c>
      <c r="AB347">
        <f t="shared" si="174"/>
        <v>726.1714418744667</v>
      </c>
      <c r="AC347">
        <f t="shared" si="175"/>
        <v>1.5428604686166807</v>
      </c>
      <c r="AD347">
        <f t="shared" si="150"/>
        <v>63.1246704685406</v>
      </c>
      <c r="AE347">
        <f t="shared" si="176"/>
        <v>26.8753295314594</v>
      </c>
      <c r="AF347">
        <f t="shared" si="177"/>
        <v>0.03169679085480068</v>
      </c>
      <c r="AG347">
        <f t="shared" si="178"/>
        <v>26.907026322314202</v>
      </c>
      <c r="AH347">
        <f t="shared" si="151"/>
        <v>181.59091042134742</v>
      </c>
    </row>
    <row r="348" spans="4:34" ht="15">
      <c r="D348" s="1">
        <f t="shared" si="179"/>
        <v>40525</v>
      </c>
      <c r="E348" s="7">
        <f t="shared" si="152"/>
        <v>0.5</v>
      </c>
      <c r="F348" s="2">
        <f t="shared" si="153"/>
        <v>2455544.2916666665</v>
      </c>
      <c r="G348" s="3">
        <f t="shared" si="154"/>
        <v>0.10949463837553762</v>
      </c>
      <c r="I348">
        <f t="shared" si="155"/>
        <v>262.35773741190224</v>
      </c>
      <c r="J348">
        <f t="shared" si="156"/>
        <v>4299.232101523622</v>
      </c>
      <c r="K348">
        <f t="shared" si="157"/>
        <v>0.016704029654870698</v>
      </c>
      <c r="L348">
        <f t="shared" si="158"/>
        <v>-0.6922041891738143</v>
      </c>
      <c r="M348">
        <f t="shared" si="159"/>
        <v>261.6655332227284</v>
      </c>
      <c r="N348">
        <f t="shared" si="160"/>
        <v>4298.539897334448</v>
      </c>
      <c r="O348">
        <f t="shared" si="161"/>
        <v>0.9844182448880805</v>
      </c>
      <c r="P348">
        <f t="shared" si="162"/>
        <v>261.66461547578285</v>
      </c>
      <c r="Q348">
        <f t="shared" si="163"/>
        <v>23.437867223280804</v>
      </c>
      <c r="R348">
        <f t="shared" si="164"/>
        <v>23.43801291344418</v>
      </c>
      <c r="S348">
        <f t="shared" si="165"/>
        <v>-99.0730108635609</v>
      </c>
      <c r="T348">
        <f t="shared" si="166"/>
        <v>-23.1758813642074</v>
      </c>
      <c r="U348">
        <f t="shared" si="167"/>
        <v>0.043029702360711325</v>
      </c>
      <c r="V348">
        <f t="shared" si="168"/>
        <v>5.700838124431323</v>
      </c>
      <c r="W348">
        <f t="shared" si="169"/>
        <v>70.20983183909792</v>
      </c>
      <c r="X348" s="7">
        <f t="shared" si="170"/>
        <v>0.49604108463581154</v>
      </c>
      <c r="Y348" s="7">
        <f t="shared" si="171"/>
        <v>0.3010137739716507</v>
      </c>
      <c r="Z348" s="7">
        <f t="shared" si="172"/>
        <v>0.6910683952999724</v>
      </c>
      <c r="AA348">
        <f t="shared" si="173"/>
        <v>561.6786547127833</v>
      </c>
      <c r="AB348">
        <f t="shared" si="174"/>
        <v>725.7008381244314</v>
      </c>
      <c r="AC348">
        <f t="shared" si="175"/>
        <v>1.4252095311078392</v>
      </c>
      <c r="AD348">
        <f t="shared" si="150"/>
        <v>63.18986788737223</v>
      </c>
      <c r="AE348">
        <f t="shared" si="176"/>
        <v>26.81013211262777</v>
      </c>
      <c r="AF348">
        <f t="shared" si="177"/>
        <v>0.03178560055956961</v>
      </c>
      <c r="AG348">
        <f t="shared" si="178"/>
        <v>26.84191771318734</v>
      </c>
      <c r="AH348">
        <f t="shared" si="151"/>
        <v>181.46800671714658</v>
      </c>
    </row>
    <row r="349" spans="4:34" ht="15">
      <c r="D349" s="1">
        <f t="shared" si="179"/>
        <v>40526</v>
      </c>
      <c r="E349" s="7">
        <f t="shared" si="152"/>
        <v>0.5</v>
      </c>
      <c r="F349" s="2">
        <f t="shared" si="153"/>
        <v>2455545.2916666665</v>
      </c>
      <c r="G349" s="3">
        <f t="shared" si="154"/>
        <v>0.10952201688340894</v>
      </c>
      <c r="I349">
        <f t="shared" si="155"/>
        <v>263.3433847738852</v>
      </c>
      <c r="J349">
        <f t="shared" si="156"/>
        <v>4300.217701804425</v>
      </c>
      <c r="K349">
        <f t="shared" si="157"/>
        <v>0.016704028503200626</v>
      </c>
      <c r="L349">
        <f t="shared" si="158"/>
        <v>-0.6607891719570111</v>
      </c>
      <c r="M349">
        <f t="shared" si="159"/>
        <v>262.6825956019282</v>
      </c>
      <c r="N349">
        <f t="shared" si="160"/>
        <v>4299.556912632468</v>
      </c>
      <c r="O349">
        <f t="shared" si="161"/>
        <v>0.984315485221606</v>
      </c>
      <c r="P349">
        <f t="shared" si="162"/>
        <v>262.68167810436006</v>
      </c>
      <c r="Q349">
        <f t="shared" si="163"/>
        <v>23.43786686724564</v>
      </c>
      <c r="R349">
        <f t="shared" si="164"/>
        <v>23.438010195185093</v>
      </c>
      <c r="S349">
        <f t="shared" si="165"/>
        <v>-97.96834006049836</v>
      </c>
      <c r="T349">
        <f t="shared" si="166"/>
        <v>-23.235818026071964</v>
      </c>
      <c r="U349">
        <f t="shared" si="167"/>
        <v>0.04302969209594576</v>
      </c>
      <c r="V349">
        <f t="shared" si="168"/>
        <v>5.225255123039311</v>
      </c>
      <c r="W349">
        <f t="shared" si="169"/>
        <v>70.14710958445885</v>
      </c>
      <c r="X349" s="7">
        <f t="shared" si="170"/>
        <v>0.4963713506090005</v>
      </c>
      <c r="Y349" s="7">
        <f t="shared" si="171"/>
        <v>0.30151826842994817</v>
      </c>
      <c r="Z349" s="7">
        <f t="shared" si="172"/>
        <v>0.6912244327880529</v>
      </c>
      <c r="AA349">
        <f t="shared" si="173"/>
        <v>561.1768766756708</v>
      </c>
      <c r="AB349">
        <f t="shared" si="174"/>
        <v>725.2252551230393</v>
      </c>
      <c r="AC349">
        <f t="shared" si="175"/>
        <v>1.3063137807598366</v>
      </c>
      <c r="AD349">
        <f t="shared" si="150"/>
        <v>63.24755702571944</v>
      </c>
      <c r="AE349">
        <f t="shared" si="176"/>
        <v>26.752442974280562</v>
      </c>
      <c r="AF349">
        <f t="shared" si="177"/>
        <v>0.03186451097052124</v>
      </c>
      <c r="AG349">
        <f t="shared" si="178"/>
        <v>26.784307485251084</v>
      </c>
      <c r="AH349">
        <f t="shared" si="151"/>
        <v>181.34425246655482</v>
      </c>
    </row>
    <row r="350" spans="4:34" ht="15">
      <c r="D350" s="1">
        <f t="shared" si="179"/>
        <v>40527</v>
      </c>
      <c r="E350" s="7">
        <f t="shared" si="152"/>
        <v>0.5</v>
      </c>
      <c r="F350" s="2">
        <f t="shared" si="153"/>
        <v>2455546.2916666665</v>
      </c>
      <c r="G350" s="3">
        <f t="shared" si="154"/>
        <v>0.10954939539128025</v>
      </c>
      <c r="I350">
        <f t="shared" si="155"/>
        <v>264.32903213586724</v>
      </c>
      <c r="J350">
        <f t="shared" si="156"/>
        <v>4301.203302085228</v>
      </c>
      <c r="K350">
        <f t="shared" si="157"/>
        <v>0.016704027351530364</v>
      </c>
      <c r="L350">
        <f t="shared" si="158"/>
        <v>-0.6291667458679528</v>
      </c>
      <c r="M350">
        <f t="shared" si="159"/>
        <v>263.6998653899993</v>
      </c>
      <c r="N350">
        <f t="shared" si="160"/>
        <v>4300.57413533936</v>
      </c>
      <c r="O350">
        <f t="shared" si="161"/>
        <v>0.9842175057852979</v>
      </c>
      <c r="P350">
        <f t="shared" si="162"/>
        <v>263.69894813773203</v>
      </c>
      <c r="Q350">
        <f t="shared" si="163"/>
        <v>23.43786651121047</v>
      </c>
      <c r="R350">
        <f t="shared" si="164"/>
        <v>23.438007476803577</v>
      </c>
      <c r="S350">
        <f t="shared" si="165"/>
        <v>-96.86251506232513</v>
      </c>
      <c r="T350">
        <f t="shared" si="166"/>
        <v>-23.288037099898258</v>
      </c>
      <c r="U350">
        <f t="shared" si="167"/>
        <v>0.043029681830719195</v>
      </c>
      <c r="V350">
        <f t="shared" si="168"/>
        <v>4.745217310286262</v>
      </c>
      <c r="W350">
        <f t="shared" si="169"/>
        <v>70.09239854316357</v>
      </c>
      <c r="X350" s="7">
        <f t="shared" si="170"/>
        <v>0.49670471020119006</v>
      </c>
      <c r="Y350" s="7">
        <f t="shared" si="171"/>
        <v>0.3020036031368468</v>
      </c>
      <c r="Z350" s="7">
        <f t="shared" si="172"/>
        <v>0.6914058172655333</v>
      </c>
      <c r="AA350">
        <f t="shared" si="173"/>
        <v>560.7391883453085</v>
      </c>
      <c r="AB350">
        <f t="shared" si="174"/>
        <v>724.7452173102863</v>
      </c>
      <c r="AC350">
        <f t="shared" si="175"/>
        <v>1.1863043275715768</v>
      </c>
      <c r="AD350">
        <f t="shared" si="150"/>
        <v>63.29771020783303</v>
      </c>
      <c r="AE350">
        <f t="shared" si="176"/>
        <v>26.702289792166972</v>
      </c>
      <c r="AF350">
        <f t="shared" si="177"/>
        <v>0.03193336529545589</v>
      </c>
      <c r="AG350">
        <f t="shared" si="178"/>
        <v>26.734223157462427</v>
      </c>
      <c r="AH350">
        <f t="shared" si="151"/>
        <v>181.21974045112614</v>
      </c>
    </row>
    <row r="351" spans="4:34" ht="15">
      <c r="D351" s="1">
        <f t="shared" si="179"/>
        <v>40528</v>
      </c>
      <c r="E351" s="7">
        <f t="shared" si="152"/>
        <v>0.5</v>
      </c>
      <c r="F351" s="2">
        <f t="shared" si="153"/>
        <v>2455547.2916666665</v>
      </c>
      <c r="G351" s="3">
        <f t="shared" si="154"/>
        <v>0.10957677389915157</v>
      </c>
      <c r="I351">
        <f t="shared" si="155"/>
        <v>265.3146794978511</v>
      </c>
      <c r="J351">
        <f t="shared" si="156"/>
        <v>4302.188902366031</v>
      </c>
      <c r="K351">
        <f t="shared" si="157"/>
        <v>0.01670402619985991</v>
      </c>
      <c r="L351">
        <f t="shared" si="158"/>
        <v>-0.597346763797295</v>
      </c>
      <c r="M351">
        <f t="shared" si="159"/>
        <v>264.7173327340538</v>
      </c>
      <c r="N351">
        <f t="shared" si="160"/>
        <v>4301.591555602234</v>
      </c>
      <c r="O351">
        <f t="shared" si="161"/>
        <v>0.9841243384150427</v>
      </c>
      <c r="P351">
        <f t="shared" si="162"/>
        <v>264.71641572301064</v>
      </c>
      <c r="Q351">
        <f t="shared" si="163"/>
        <v>23.437866155175303</v>
      </c>
      <c r="R351">
        <f t="shared" si="164"/>
        <v>23.438004758301656</v>
      </c>
      <c r="S351">
        <f t="shared" si="165"/>
        <v>-95.75567168575618</v>
      </c>
      <c r="T351">
        <f t="shared" si="166"/>
        <v>-23.33250794287564</v>
      </c>
      <c r="U351">
        <f t="shared" si="167"/>
        <v>0.04302967156503928</v>
      </c>
      <c r="V351">
        <f t="shared" si="168"/>
        <v>4.261256014280784</v>
      </c>
      <c r="W351">
        <f t="shared" si="169"/>
        <v>70.0457575279997</v>
      </c>
      <c r="X351" s="7">
        <f t="shared" si="170"/>
        <v>0.49704079443452714</v>
      </c>
      <c r="Y351" s="7">
        <f t="shared" si="171"/>
        <v>0.3024692457456391</v>
      </c>
      <c r="Z351" s="7">
        <f t="shared" si="172"/>
        <v>0.6916123431234151</v>
      </c>
      <c r="AA351">
        <f t="shared" si="173"/>
        <v>560.3660602239976</v>
      </c>
      <c r="AB351">
        <f t="shared" si="174"/>
        <v>724.2612560142808</v>
      </c>
      <c r="AC351">
        <f t="shared" si="175"/>
        <v>1.0653140035701938</v>
      </c>
      <c r="AD351">
        <f t="shared" si="150"/>
        <v>63.34030303023912</v>
      </c>
      <c r="AE351">
        <f t="shared" si="176"/>
        <v>26.65969696976088</v>
      </c>
      <c r="AF351">
        <f t="shared" si="177"/>
        <v>0.03199202523433152</v>
      </c>
      <c r="AG351">
        <f t="shared" si="178"/>
        <v>26.69168899499521</v>
      </c>
      <c r="AH351">
        <f t="shared" si="151"/>
        <v>181.09456380579024</v>
      </c>
    </row>
    <row r="352" spans="4:34" ht="15">
      <c r="D352" s="1">
        <f t="shared" si="179"/>
        <v>40529</v>
      </c>
      <c r="E352" s="7">
        <f t="shared" si="152"/>
        <v>0.5</v>
      </c>
      <c r="F352" s="2">
        <f t="shared" si="153"/>
        <v>2455548.2916666665</v>
      </c>
      <c r="G352" s="3">
        <f t="shared" si="154"/>
        <v>0.1096041524070229</v>
      </c>
      <c r="I352">
        <f t="shared" si="155"/>
        <v>266.30032685983406</v>
      </c>
      <c r="J352">
        <f t="shared" si="156"/>
        <v>4303.174502646833</v>
      </c>
      <c r="K352">
        <f t="shared" si="157"/>
        <v>0.01670402504818927</v>
      </c>
      <c r="L352">
        <f t="shared" si="158"/>
        <v>-0.5653391514133191</v>
      </c>
      <c r="M352">
        <f t="shared" si="159"/>
        <v>265.73498770842076</v>
      </c>
      <c r="N352">
        <f t="shared" si="160"/>
        <v>4302.60916349542</v>
      </c>
      <c r="O352">
        <f t="shared" si="161"/>
        <v>0.9840360134004844</v>
      </c>
      <c r="P352">
        <f t="shared" si="162"/>
        <v>265.7340709345247</v>
      </c>
      <c r="Q352">
        <f t="shared" si="163"/>
        <v>23.437865799140138</v>
      </c>
      <c r="R352">
        <f t="shared" si="164"/>
        <v>23.43800203968134</v>
      </c>
      <c r="S352">
        <f t="shared" si="165"/>
        <v>-94.64794757152717</v>
      </c>
      <c r="T352">
        <f t="shared" si="166"/>
        <v>-23.369203921275066</v>
      </c>
      <c r="U352">
        <f t="shared" si="167"/>
        <v>0.04302966129891362</v>
      </c>
      <c r="V352">
        <f t="shared" si="168"/>
        <v>3.773908573629625</v>
      </c>
      <c r="W352">
        <f t="shared" si="169"/>
        <v>70.00723744959787</v>
      </c>
      <c r="X352" s="7">
        <f t="shared" si="170"/>
        <v>0.4973792301572017</v>
      </c>
      <c r="Y352" s="7">
        <f t="shared" si="171"/>
        <v>0.3029146816860965</v>
      </c>
      <c r="Z352" s="7">
        <f t="shared" si="172"/>
        <v>0.6918437786283069</v>
      </c>
      <c r="AA352">
        <f t="shared" si="173"/>
        <v>560.0578995967829</v>
      </c>
      <c r="AB352">
        <f t="shared" si="174"/>
        <v>723.7739085736296</v>
      </c>
      <c r="AC352">
        <f t="shared" si="175"/>
        <v>0.9434771434073923</v>
      </c>
      <c r="AD352">
        <f t="shared" si="150"/>
        <v>63.3753143929512</v>
      </c>
      <c r="AE352">
        <f t="shared" si="176"/>
        <v>26.624685607048796</v>
      </c>
      <c r="AF352">
        <f t="shared" si="177"/>
        <v>0.03204037169154055</v>
      </c>
      <c r="AG352">
        <f t="shared" si="178"/>
        <v>26.656725978740337</v>
      </c>
      <c r="AH352">
        <f t="shared" si="151"/>
        <v>180.96881596083324</v>
      </c>
    </row>
    <row r="353" spans="4:34" ht="15">
      <c r="D353" s="1">
        <f t="shared" si="179"/>
        <v>40530</v>
      </c>
      <c r="E353" s="7">
        <f t="shared" si="152"/>
        <v>0.5</v>
      </c>
      <c r="F353" s="2">
        <f t="shared" si="153"/>
        <v>2455549.2916666665</v>
      </c>
      <c r="G353" s="3">
        <f t="shared" si="154"/>
        <v>0.10963153091489422</v>
      </c>
      <c r="I353">
        <f t="shared" si="155"/>
        <v>267.2859742218179</v>
      </c>
      <c r="J353">
        <f t="shared" si="156"/>
        <v>4304.160102927635</v>
      </c>
      <c r="K353">
        <f t="shared" si="157"/>
        <v>0.016704023896518434</v>
      </c>
      <c r="L353">
        <f t="shared" si="158"/>
        <v>-0.5331539035913033</v>
      </c>
      <c r="M353">
        <f t="shared" si="159"/>
        <v>266.7528203182266</v>
      </c>
      <c r="N353">
        <f t="shared" si="160"/>
        <v>4303.626949024044</v>
      </c>
      <c r="O353">
        <f t="shared" si="161"/>
        <v>0.983952559472558</v>
      </c>
      <c r="P353">
        <f t="shared" si="162"/>
        <v>266.7519037774005</v>
      </c>
      <c r="Q353">
        <f t="shared" si="163"/>
        <v>23.43786544310497</v>
      </c>
      <c r="R353">
        <f t="shared" si="164"/>
        <v>23.437999320944655</v>
      </c>
      <c r="S353">
        <f t="shared" si="165"/>
        <v>-93.53948192737884</v>
      </c>
      <c r="T353">
        <f t="shared" si="166"/>
        <v>-23.398102458250744</v>
      </c>
      <c r="U353">
        <f t="shared" si="167"/>
        <v>0.04302965103234983</v>
      </c>
      <c r="V353">
        <f t="shared" si="168"/>
        <v>3.2837174446578348</v>
      </c>
      <c r="W353">
        <f t="shared" si="169"/>
        <v>69.97688113053887</v>
      </c>
      <c r="X353" s="7">
        <f t="shared" si="170"/>
        <v>0.497719640663432</v>
      </c>
      <c r="Y353" s="7">
        <f t="shared" si="171"/>
        <v>0.30333941530082403</v>
      </c>
      <c r="Z353" s="7">
        <f t="shared" si="172"/>
        <v>0.6920998660260399</v>
      </c>
      <c r="AA353">
        <f t="shared" si="173"/>
        <v>559.815049044311</v>
      </c>
      <c r="AB353">
        <f t="shared" si="174"/>
        <v>723.2837174446578</v>
      </c>
      <c r="AC353">
        <f t="shared" si="175"/>
        <v>0.8209293611644455</v>
      </c>
      <c r="AD353">
        <f t="shared" si="150"/>
        <v>63.40272652697953</v>
      </c>
      <c r="AE353">
        <f t="shared" si="176"/>
        <v>26.597273473020472</v>
      </c>
      <c r="AF353">
        <f t="shared" si="177"/>
        <v>0.032078305396514094</v>
      </c>
      <c r="AG353">
        <f t="shared" si="178"/>
        <v>26.629351778416986</v>
      </c>
      <c r="AH353">
        <f t="shared" si="151"/>
        <v>180.84259058498563</v>
      </c>
    </row>
    <row r="354" spans="4:34" ht="15">
      <c r="D354" s="1">
        <f t="shared" si="179"/>
        <v>40531</v>
      </c>
      <c r="E354" s="7">
        <f t="shared" si="152"/>
        <v>0.5</v>
      </c>
      <c r="F354" s="2">
        <f t="shared" si="153"/>
        <v>2455550.2916666665</v>
      </c>
      <c r="G354" s="3">
        <f t="shared" si="154"/>
        <v>0.10965890942276554</v>
      </c>
      <c r="I354">
        <f t="shared" si="155"/>
        <v>268.2716215838027</v>
      </c>
      <c r="J354">
        <f t="shared" si="156"/>
        <v>4305.145703208437</v>
      </c>
      <c r="K354">
        <f t="shared" si="157"/>
        <v>0.016704022744847412</v>
      </c>
      <c r="L354">
        <f t="shared" si="158"/>
        <v>-0.5008010808039471</v>
      </c>
      <c r="M354">
        <f t="shared" si="159"/>
        <v>267.77082050299873</v>
      </c>
      <c r="N354">
        <f t="shared" si="160"/>
        <v>4304.644902127633</v>
      </c>
      <c r="O354">
        <f t="shared" si="161"/>
        <v>0.9838740037916404</v>
      </c>
      <c r="P354">
        <f t="shared" si="162"/>
        <v>267.76990419116515</v>
      </c>
      <c r="Q354">
        <f t="shared" si="163"/>
        <v>23.437865087069806</v>
      </c>
      <c r="R354">
        <f t="shared" si="164"/>
        <v>23.437996602093612</v>
      </c>
      <c r="S354">
        <f t="shared" si="165"/>
        <v>-92.4304152650725</v>
      </c>
      <c r="T354">
        <f t="shared" si="166"/>
        <v>-23.41918507483011</v>
      </c>
      <c r="U354">
        <f t="shared" si="167"/>
        <v>0.043029640765355544</v>
      </c>
      <c r="V354">
        <f t="shared" si="168"/>
        <v>2.791229295764691</v>
      </c>
      <c r="W354">
        <f t="shared" si="169"/>
        <v>69.95472314771399</v>
      </c>
      <c r="X354" s="7">
        <f t="shared" si="170"/>
        <v>0.49806164632238564</v>
      </c>
      <c r="Y354" s="7">
        <f t="shared" si="171"/>
        <v>0.30374297091206903</v>
      </c>
      <c r="Z354" s="7">
        <f t="shared" si="172"/>
        <v>0.6923803217327023</v>
      </c>
      <c r="AA354">
        <f t="shared" si="173"/>
        <v>559.6377851817119</v>
      </c>
      <c r="AB354">
        <f t="shared" si="174"/>
        <v>722.7912292957647</v>
      </c>
      <c r="AC354">
        <f t="shared" si="175"/>
        <v>0.6978073239411628</v>
      </c>
      <c r="AD354">
        <f t="shared" si="150"/>
        <v>63.42252501801084</v>
      </c>
      <c r="AE354">
        <f t="shared" si="176"/>
        <v>26.577474981989162</v>
      </c>
      <c r="AF354">
        <f t="shared" si="177"/>
        <v>0.03210574742659795</v>
      </c>
      <c r="AG354">
        <f t="shared" si="178"/>
        <v>26.60958072941576</v>
      </c>
      <c r="AH354">
        <f t="shared" si="151"/>
        <v>180.71598152950025</v>
      </c>
    </row>
    <row r="355" spans="4:34" ht="15">
      <c r="D355" s="1">
        <f t="shared" si="179"/>
        <v>40532</v>
      </c>
      <c r="E355" s="7">
        <f t="shared" si="152"/>
        <v>0.5</v>
      </c>
      <c r="F355" s="2">
        <f t="shared" si="153"/>
        <v>2455551.2916666665</v>
      </c>
      <c r="G355" s="3">
        <f t="shared" si="154"/>
        <v>0.10968628793063687</v>
      </c>
      <c r="I355">
        <f t="shared" si="155"/>
        <v>269.2572689457884</v>
      </c>
      <c r="J355">
        <f t="shared" si="156"/>
        <v>4306.13130348924</v>
      </c>
      <c r="K355">
        <f t="shared" si="157"/>
        <v>0.016704021593176202</v>
      </c>
      <c r="L355">
        <f t="shared" si="158"/>
        <v>-0.46829080547477486</v>
      </c>
      <c r="M355">
        <f t="shared" si="159"/>
        <v>268.7889781403136</v>
      </c>
      <c r="N355">
        <f t="shared" si="160"/>
        <v>4305.663012683765</v>
      </c>
      <c r="O355">
        <f t="shared" si="161"/>
        <v>0.983800371936332</v>
      </c>
      <c r="P355">
        <f t="shared" si="162"/>
        <v>268.78806205339504</v>
      </c>
      <c r="Q355">
        <f t="shared" si="163"/>
        <v>23.43786473103464</v>
      </c>
      <c r="R355">
        <f t="shared" si="164"/>
        <v>23.43799388313023</v>
      </c>
      <c r="S355">
        <f t="shared" si="165"/>
        <v>-91.32088913237769</v>
      </c>
      <c r="T355">
        <f t="shared" si="166"/>
        <v>-23.43243742391395</v>
      </c>
      <c r="U355">
        <f t="shared" si="167"/>
        <v>0.04302963049793834</v>
      </c>
      <c r="V355">
        <f t="shared" si="168"/>
        <v>2.2969940912412845</v>
      </c>
      <c r="W355">
        <f t="shared" si="169"/>
        <v>69.940789704112</v>
      </c>
      <c r="X355" s="7">
        <f t="shared" si="170"/>
        <v>0.4984048652144158</v>
      </c>
      <c r="Y355" s="7">
        <f t="shared" si="171"/>
        <v>0.3041248938141047</v>
      </c>
      <c r="Z355" s="7">
        <f t="shared" si="172"/>
        <v>0.6926848366147269</v>
      </c>
      <c r="AA355">
        <f t="shared" si="173"/>
        <v>559.526317632896</v>
      </c>
      <c r="AB355">
        <f t="shared" si="174"/>
        <v>722.2969940912412</v>
      </c>
      <c r="AC355">
        <f t="shared" si="175"/>
        <v>0.5742485228103078</v>
      </c>
      <c r="AD355">
        <f t="shared" si="150"/>
        <v>63.43469882615011</v>
      </c>
      <c r="AE355">
        <f t="shared" si="176"/>
        <v>26.56530117384989</v>
      </c>
      <c r="AF355">
        <f t="shared" si="177"/>
        <v>0.03212263962703548</v>
      </c>
      <c r="AG355">
        <f t="shared" si="178"/>
        <v>26.597423813476926</v>
      </c>
      <c r="AH355">
        <f t="shared" si="151"/>
        <v>180.589082773107</v>
      </c>
    </row>
    <row r="356" spans="4:34" ht="15">
      <c r="D356" s="1">
        <f t="shared" si="179"/>
        <v>40533</v>
      </c>
      <c r="E356" s="7">
        <f t="shared" si="152"/>
        <v>0.5</v>
      </c>
      <c r="F356" s="2">
        <f t="shared" si="153"/>
        <v>2455552.2916666665</v>
      </c>
      <c r="G356" s="3">
        <f t="shared" si="154"/>
        <v>0.10971366643850819</v>
      </c>
      <c r="I356">
        <f t="shared" si="155"/>
        <v>270.24291630777407</v>
      </c>
      <c r="J356">
        <f t="shared" si="156"/>
        <v>4307.116903770041</v>
      </c>
      <c r="K356">
        <f t="shared" si="157"/>
        <v>0.016704020441504798</v>
      </c>
      <c r="L356">
        <f t="shared" si="158"/>
        <v>-0.43563325829690397</v>
      </c>
      <c r="M356">
        <f t="shared" si="159"/>
        <v>269.8072830494772</v>
      </c>
      <c r="N356">
        <f t="shared" si="160"/>
        <v>4306.6812705117445</v>
      </c>
      <c r="O356">
        <f t="shared" si="161"/>
        <v>0.9837316878928749</v>
      </c>
      <c r="P356">
        <f t="shared" si="162"/>
        <v>269.8063671833958</v>
      </c>
      <c r="Q356">
        <f t="shared" si="163"/>
        <v>23.437864374999474</v>
      </c>
      <c r="R356">
        <f t="shared" si="164"/>
        <v>23.43799116405653</v>
      </c>
      <c r="S356">
        <f t="shared" si="165"/>
        <v>-90.21104584104884</v>
      </c>
      <c r="T356">
        <f t="shared" si="166"/>
        <v>-23.437849317137342</v>
      </c>
      <c r="U356">
        <f t="shared" si="167"/>
        <v>0.0430296202301059</v>
      </c>
      <c r="V356">
        <f t="shared" si="168"/>
        <v>1.801564166926738</v>
      </c>
      <c r="W356">
        <f t="shared" si="169"/>
        <v>69.93509853099712</v>
      </c>
      <c r="X356" s="7">
        <f t="shared" si="170"/>
        <v>0.49874891377296754</v>
      </c>
      <c r="Y356" s="7">
        <f t="shared" si="171"/>
        <v>0.30448475118686447</v>
      </c>
      <c r="Z356" s="7">
        <f t="shared" si="172"/>
        <v>0.6930130763590707</v>
      </c>
      <c r="AA356">
        <f t="shared" si="173"/>
        <v>559.480788247977</v>
      </c>
      <c r="AB356">
        <f t="shared" si="174"/>
        <v>721.8015641669267</v>
      </c>
      <c r="AC356">
        <f t="shared" si="175"/>
        <v>0.45039104173167743</v>
      </c>
      <c r="AD356">
        <f t="shared" si="150"/>
        <v>63.43924030163155</v>
      </c>
      <c r="AE356">
        <f t="shared" si="176"/>
        <v>26.56075969836845</v>
      </c>
      <c r="AF356">
        <f t="shared" si="177"/>
        <v>0.032128944923858906</v>
      </c>
      <c r="AG356">
        <f t="shared" si="178"/>
        <v>26.59288864329231</v>
      </c>
      <c r="AH356">
        <f t="shared" si="151"/>
        <v>180.46198836770978</v>
      </c>
    </row>
    <row r="357" spans="4:34" ht="15">
      <c r="D357" s="1">
        <f t="shared" si="179"/>
        <v>40534</v>
      </c>
      <c r="E357" s="7">
        <f t="shared" si="152"/>
        <v>0.5</v>
      </c>
      <c r="F357" s="2">
        <f t="shared" si="153"/>
        <v>2455553.2916666665</v>
      </c>
      <c r="G357" s="3">
        <f t="shared" si="154"/>
        <v>0.10974104494637951</v>
      </c>
      <c r="I357">
        <f t="shared" si="155"/>
        <v>271.22856366975975</v>
      </c>
      <c r="J357">
        <f t="shared" si="156"/>
        <v>4308.102504050843</v>
      </c>
      <c r="K357">
        <f t="shared" si="157"/>
        <v>0.016704019289833207</v>
      </c>
      <c r="L357">
        <f t="shared" si="158"/>
        <v>-0.4028386745183503</v>
      </c>
      <c r="M357">
        <f t="shared" si="159"/>
        <v>270.8257249952414</v>
      </c>
      <c r="N357">
        <f t="shared" si="160"/>
        <v>4307.699665376324</v>
      </c>
      <c r="O357">
        <f t="shared" si="161"/>
        <v>0.9836679740452143</v>
      </c>
      <c r="P357">
        <f t="shared" si="162"/>
        <v>270.8248093459193</v>
      </c>
      <c r="Q357">
        <f t="shared" si="163"/>
        <v>23.43786401896431</v>
      </c>
      <c r="R357">
        <f t="shared" si="164"/>
        <v>23.43798844487453</v>
      </c>
      <c r="S357">
        <f t="shared" si="165"/>
        <v>-89.10102819181478</v>
      </c>
      <c r="T357">
        <f t="shared" si="166"/>
        <v>-23.43541474447475</v>
      </c>
      <c r="U357">
        <f t="shared" si="167"/>
        <v>0.043029609961865806</v>
      </c>
      <c r="V357">
        <f t="shared" si="168"/>
        <v>1.3054933000966475</v>
      </c>
      <c r="W357">
        <f t="shared" si="169"/>
        <v>69.93765882121778</v>
      </c>
      <c r="X357" s="7">
        <f t="shared" si="170"/>
        <v>0.4990934074304884</v>
      </c>
      <c r="Y357" s="7">
        <f t="shared" si="171"/>
        <v>0.3048221329271057</v>
      </c>
      <c r="Z357" s="7">
        <f t="shared" si="172"/>
        <v>0.6933646819338711</v>
      </c>
      <c r="AA357">
        <f t="shared" si="173"/>
        <v>559.5012705697422</v>
      </c>
      <c r="AB357">
        <f t="shared" si="174"/>
        <v>721.3054933000966</v>
      </c>
      <c r="AC357">
        <f t="shared" si="175"/>
        <v>0.32637332502415006</v>
      </c>
      <c r="AD357">
        <f t="shared" si="150"/>
        <v>63.43614519642401</v>
      </c>
      <c r="AE357">
        <f t="shared" si="176"/>
        <v>26.563854803575992</v>
      </c>
      <c r="AF357">
        <f t="shared" si="177"/>
        <v>0.03212464752652733</v>
      </c>
      <c r="AG357">
        <f t="shared" si="178"/>
        <v>26.59597945110252</v>
      </c>
      <c r="AH357">
        <f t="shared" si="151"/>
        <v>180.33479238468757</v>
      </c>
    </row>
    <row r="358" spans="4:34" ht="15">
      <c r="D358" s="1">
        <f t="shared" si="179"/>
        <v>40535</v>
      </c>
      <c r="E358" s="7">
        <f t="shared" si="152"/>
        <v>0.5</v>
      </c>
      <c r="F358" s="2">
        <f t="shared" si="153"/>
        <v>2455554.2916666665</v>
      </c>
      <c r="G358" s="3">
        <f t="shared" si="154"/>
        <v>0.10976842345425082</v>
      </c>
      <c r="I358">
        <f t="shared" si="155"/>
        <v>272.21421103174634</v>
      </c>
      <c r="J358">
        <f t="shared" si="156"/>
        <v>4309.088104331644</v>
      </c>
      <c r="K358">
        <f t="shared" si="157"/>
        <v>0.016704018138161424</v>
      </c>
      <c r="L358">
        <f t="shared" si="158"/>
        <v>-0.3699173401970003</v>
      </c>
      <c r="M358">
        <f t="shared" si="159"/>
        <v>271.84429369154935</v>
      </c>
      <c r="N358">
        <f t="shared" si="160"/>
        <v>4308.718186991447</v>
      </c>
      <c r="O358">
        <f t="shared" si="161"/>
        <v>0.9836092511657093</v>
      </c>
      <c r="P358">
        <f t="shared" si="162"/>
        <v>271.8433782549083</v>
      </c>
      <c r="Q358">
        <f t="shared" si="163"/>
        <v>23.437863662929143</v>
      </c>
      <c r="R358">
        <f t="shared" si="164"/>
        <v>23.437985725586252</v>
      </c>
      <c r="S358">
        <f t="shared" si="165"/>
        <v>-87.99097919744288</v>
      </c>
      <c r="T358">
        <f t="shared" si="166"/>
        <v>-23.425131886504996</v>
      </c>
      <c r="U358">
        <f t="shared" si="167"/>
        <v>0.043029599693225715</v>
      </c>
      <c r="V358">
        <f t="shared" si="168"/>
        <v>0.8093357760085605</v>
      </c>
      <c r="W358">
        <f t="shared" si="169"/>
        <v>69.94847119415469</v>
      </c>
      <c r="X358" s="7">
        <f t="shared" si="170"/>
        <v>0.49943796126666073</v>
      </c>
      <c r="Y358" s="7">
        <f t="shared" si="171"/>
        <v>0.30513665239400883</v>
      </c>
      <c r="Z358" s="7">
        <f t="shared" si="172"/>
        <v>0.6937392701393127</v>
      </c>
      <c r="AA358">
        <f t="shared" si="173"/>
        <v>559.5877695532375</v>
      </c>
      <c r="AB358">
        <f t="shared" si="174"/>
        <v>720.8093357760085</v>
      </c>
      <c r="AC358">
        <f t="shared" si="175"/>
        <v>0.20233394400213456</v>
      </c>
      <c r="AD358">
        <f t="shared" si="150"/>
        <v>63.42541267167508</v>
      </c>
      <c r="AE358">
        <f t="shared" si="176"/>
        <v>26.574587328324917</v>
      </c>
      <c r="AF358">
        <f t="shared" si="177"/>
        <v>0.03210975301823683</v>
      </c>
      <c r="AG358">
        <f t="shared" si="178"/>
        <v>26.606697081343153</v>
      </c>
      <c r="AH358">
        <f t="shared" si="151"/>
        <v>180.2075888616448</v>
      </c>
    </row>
    <row r="359" spans="4:34" ht="15">
      <c r="D359" s="1">
        <f t="shared" si="179"/>
        <v>40536</v>
      </c>
      <c r="E359" s="7">
        <f t="shared" si="152"/>
        <v>0.5</v>
      </c>
      <c r="F359" s="2">
        <f t="shared" si="153"/>
        <v>2455555.2916666665</v>
      </c>
      <c r="G359" s="3">
        <f t="shared" si="154"/>
        <v>0.10979580196212214</v>
      </c>
      <c r="I359">
        <f t="shared" si="155"/>
        <v>273.19985839373294</v>
      </c>
      <c r="J359">
        <f t="shared" si="156"/>
        <v>4310.073704612444</v>
      </c>
      <c r="K359">
        <f t="shared" si="157"/>
        <v>0.01670401698648945</v>
      </c>
      <c r="L359">
        <f t="shared" si="158"/>
        <v>-0.3368795884262361</v>
      </c>
      <c r="M359">
        <f t="shared" si="159"/>
        <v>272.8629788053067</v>
      </c>
      <c r="N359">
        <f t="shared" si="160"/>
        <v>4309.736825024018</v>
      </c>
      <c r="O359">
        <f t="shared" si="161"/>
        <v>0.9835555384065058</v>
      </c>
      <c r="P359">
        <f t="shared" si="162"/>
        <v>272.86206357726843</v>
      </c>
      <c r="Q359">
        <f t="shared" si="163"/>
        <v>23.437863306893977</v>
      </c>
      <c r="R359">
        <f t="shared" si="164"/>
        <v>23.437983006193704</v>
      </c>
      <c r="S359">
        <f t="shared" si="165"/>
        <v>-86.88104180494717</v>
      </c>
      <c r="T359">
        <f t="shared" si="166"/>
        <v>-23.40700311928557</v>
      </c>
      <c r="U359">
        <f t="shared" si="167"/>
        <v>0.0430295894241932</v>
      </c>
      <c r="V359">
        <f t="shared" si="168"/>
        <v>0.31364545352936596</v>
      </c>
      <c r="W359">
        <f t="shared" si="169"/>
        <v>69.9675276925767</v>
      </c>
      <c r="X359" s="7">
        <f t="shared" si="170"/>
        <v>0.49978219065727136</v>
      </c>
      <c r="Y359" s="7">
        <f t="shared" si="171"/>
        <v>0.3054279470667805</v>
      </c>
      <c r="Z359" s="7">
        <f t="shared" si="172"/>
        <v>0.6941364342477622</v>
      </c>
      <c r="AA359">
        <f t="shared" si="173"/>
        <v>559.7402215406136</v>
      </c>
      <c r="AB359">
        <f t="shared" si="174"/>
        <v>720.3136454535294</v>
      </c>
      <c r="AC359">
        <f t="shared" si="175"/>
        <v>0.07841136338234378</v>
      </c>
      <c r="AD359">
        <f t="shared" si="150"/>
        <v>63.407045300957726</v>
      </c>
      <c r="AE359">
        <f t="shared" si="176"/>
        <v>26.592954699042274</v>
      </c>
      <c r="AF359">
        <f t="shared" si="177"/>
        <v>0.03208428833294965</v>
      </c>
      <c r="AG359">
        <f t="shared" si="178"/>
        <v>26.625038987375223</v>
      </c>
      <c r="AH359">
        <f t="shared" si="151"/>
        <v>180.08047174949814</v>
      </c>
    </row>
    <row r="360" spans="4:34" ht="15">
      <c r="D360" s="1">
        <f t="shared" si="179"/>
        <v>40537</v>
      </c>
      <c r="E360" s="7">
        <f t="shared" si="152"/>
        <v>0.5</v>
      </c>
      <c r="F360" s="2">
        <f t="shared" si="153"/>
        <v>2455556.2916666665</v>
      </c>
      <c r="G360" s="3">
        <f t="shared" si="154"/>
        <v>0.10982318046999347</v>
      </c>
      <c r="I360">
        <f t="shared" si="155"/>
        <v>274.18550575572044</v>
      </c>
      <c r="J360">
        <f t="shared" si="156"/>
        <v>4311.059304893245</v>
      </c>
      <c r="K360">
        <f t="shared" si="157"/>
        <v>0.01670401583481729</v>
      </c>
      <c r="L360">
        <f t="shared" si="158"/>
        <v>-0.3037357955339806</v>
      </c>
      <c r="M360">
        <f t="shared" si="159"/>
        <v>273.8817699601865</v>
      </c>
      <c r="N360">
        <f t="shared" si="160"/>
        <v>4310.7555690977115</v>
      </c>
      <c r="O360">
        <f t="shared" si="161"/>
        <v>0.9835068532915684</v>
      </c>
      <c r="P360">
        <f t="shared" si="162"/>
        <v>273.8808549366725</v>
      </c>
      <c r="Q360">
        <f t="shared" si="163"/>
        <v>23.43786295085881</v>
      </c>
      <c r="R360">
        <f t="shared" si="164"/>
        <v>23.437980286698917</v>
      </c>
      <c r="S360">
        <f t="shared" si="165"/>
        <v>-85.77135861800372</v>
      </c>
      <c r="T360">
        <f t="shared" si="166"/>
        <v>-23.381035011819197</v>
      </c>
      <c r="U360">
        <f t="shared" si="167"/>
        <v>0.04302957915477595</v>
      </c>
      <c r="V360">
        <f t="shared" si="168"/>
        <v>-0.1810251677256304</v>
      </c>
      <c r="W360">
        <f t="shared" si="169"/>
        <v>69.99481181143143</v>
      </c>
      <c r="X360" s="7">
        <f t="shared" si="170"/>
        <v>0.5001257119220317</v>
      </c>
      <c r="Y360" s="7">
        <f t="shared" si="171"/>
        <v>0.30569567911249995</v>
      </c>
      <c r="Z360" s="7">
        <f t="shared" si="172"/>
        <v>0.6945557447315635</v>
      </c>
      <c r="AA360">
        <f t="shared" si="173"/>
        <v>559.9584944914515</v>
      </c>
      <c r="AB360">
        <f t="shared" si="174"/>
        <v>719.8189748322744</v>
      </c>
      <c r="AC360">
        <f t="shared" si="175"/>
        <v>-0.0452562919313948</v>
      </c>
      <c r="AD360">
        <f t="shared" si="150"/>
        <v>63.38104906930201</v>
      </c>
      <c r="AE360">
        <f t="shared" si="176"/>
        <v>26.61895093069799</v>
      </c>
      <c r="AF360">
        <f t="shared" si="177"/>
        <v>0.03204830161932605</v>
      </c>
      <c r="AG360">
        <f t="shared" si="178"/>
        <v>26.650999232317318</v>
      </c>
      <c r="AH360">
        <f t="shared" si="151"/>
        <v>179.9535348595964</v>
      </c>
    </row>
    <row r="361" spans="4:34" ht="15">
      <c r="D361" s="1">
        <f t="shared" si="179"/>
        <v>40538</v>
      </c>
      <c r="E361" s="7">
        <f t="shared" si="152"/>
        <v>0.5</v>
      </c>
      <c r="F361" s="2">
        <f t="shared" si="153"/>
        <v>2455557.2916666665</v>
      </c>
      <c r="G361" s="3">
        <f t="shared" si="154"/>
        <v>0.10985055897786479</v>
      </c>
      <c r="I361">
        <f t="shared" si="155"/>
        <v>275.17115311770885</v>
      </c>
      <c r="J361">
        <f t="shared" si="156"/>
        <v>4312.044905174045</v>
      </c>
      <c r="K361">
        <f t="shared" si="157"/>
        <v>0.016704014683144936</v>
      </c>
      <c r="L361">
        <f t="shared" si="158"/>
        <v>-0.2704963772572565</v>
      </c>
      <c r="M361">
        <f t="shared" si="159"/>
        <v>274.9006567404516</v>
      </c>
      <c r="N361">
        <f t="shared" si="160"/>
        <v>4311.774408796788</v>
      </c>
      <c r="O361">
        <f t="shared" si="161"/>
        <v>0.9834632117093831</v>
      </c>
      <c r="P361">
        <f t="shared" si="162"/>
        <v>274.8997419173832</v>
      </c>
      <c r="Q361">
        <f t="shared" si="163"/>
        <v>23.437862594823642</v>
      </c>
      <c r="R361">
        <f t="shared" si="164"/>
        <v>23.4379775671039</v>
      </c>
      <c r="S361">
        <f t="shared" si="165"/>
        <v>-84.66207162066323</v>
      </c>
      <c r="T361">
        <f t="shared" si="166"/>
        <v>-23.347238316129896</v>
      </c>
      <c r="U361">
        <f t="shared" si="167"/>
        <v>0.04302956888498152</v>
      </c>
      <c r="V361">
        <f t="shared" si="168"/>
        <v>-0.6741258763134452</v>
      </c>
      <c r="W361">
        <f t="shared" si="169"/>
        <v>70.03029855835392</v>
      </c>
      <c r="X361" s="7">
        <f t="shared" si="170"/>
        <v>0.500468142969662</v>
      </c>
      <c r="Y361" s="7">
        <f t="shared" si="171"/>
        <v>0.30593953586312334</v>
      </c>
      <c r="Z361" s="7">
        <f t="shared" si="172"/>
        <v>0.6949967500762007</v>
      </c>
      <c r="AA361">
        <f t="shared" si="173"/>
        <v>560.2423884668314</v>
      </c>
      <c r="AB361">
        <f t="shared" si="174"/>
        <v>719.3258741236865</v>
      </c>
      <c r="AC361">
        <f t="shared" si="175"/>
        <v>-0.16853146907837413</v>
      </c>
      <c r="AD361">
        <f t="shared" si="150"/>
        <v>63.34743336801618</v>
      </c>
      <c r="AE361">
        <f t="shared" si="176"/>
        <v>26.652566631983817</v>
      </c>
      <c r="AF361">
        <f t="shared" si="177"/>
        <v>0.03200186199287856</v>
      </c>
      <c r="AG361">
        <f t="shared" si="178"/>
        <v>26.684568493976695</v>
      </c>
      <c r="AH361">
        <f t="shared" si="151"/>
        <v>179.82687181092194</v>
      </c>
    </row>
    <row r="362" spans="4:34" ht="15">
      <c r="D362" s="1">
        <f t="shared" si="179"/>
        <v>40539</v>
      </c>
      <c r="E362" s="7">
        <f t="shared" si="152"/>
        <v>0.5</v>
      </c>
      <c r="F362" s="2">
        <f t="shared" si="153"/>
        <v>2455558.2916666665</v>
      </c>
      <c r="G362" s="3">
        <f t="shared" si="154"/>
        <v>0.10987793748573611</v>
      </c>
      <c r="I362">
        <f t="shared" si="155"/>
        <v>276.15680047969636</v>
      </c>
      <c r="J362">
        <f t="shared" si="156"/>
        <v>4313.030505454845</v>
      </c>
      <c r="K362">
        <f t="shared" si="157"/>
        <v>0.016704013531472394</v>
      </c>
      <c r="L362">
        <f t="shared" si="158"/>
        <v>-0.23717178489388566</v>
      </c>
      <c r="M362">
        <f t="shared" si="159"/>
        <v>275.9196286948025</v>
      </c>
      <c r="N362">
        <f t="shared" si="160"/>
        <v>4312.793333669952</v>
      </c>
      <c r="O362">
        <f t="shared" si="161"/>
        <v>0.9834246279063362</v>
      </c>
      <c r="P362">
        <f t="shared" si="162"/>
        <v>275.9187140681008</v>
      </c>
      <c r="Q362">
        <f t="shared" si="163"/>
        <v>23.437862238788476</v>
      </c>
      <c r="R362">
        <f t="shared" si="164"/>
        <v>23.437974847410675</v>
      </c>
      <c r="S362">
        <f t="shared" si="165"/>
        <v>-83.553321903413</v>
      </c>
      <c r="T362">
        <f t="shared" si="166"/>
        <v>-23.3056279499994</v>
      </c>
      <c r="U362">
        <f t="shared" si="167"/>
        <v>0.04302955861481756</v>
      </c>
      <c r="V362">
        <f t="shared" si="168"/>
        <v>-1.1651096715423013</v>
      </c>
      <c r="W362">
        <f t="shared" si="169"/>
        <v>70.07395454543699</v>
      </c>
      <c r="X362" s="7">
        <f t="shared" si="170"/>
        <v>0.500809103938571</v>
      </c>
      <c r="Y362" s="7">
        <f t="shared" si="171"/>
        <v>0.306159230201246</v>
      </c>
      <c r="Z362" s="7">
        <f t="shared" si="172"/>
        <v>0.695458977675896</v>
      </c>
      <c r="AA362">
        <f t="shared" si="173"/>
        <v>560.5916363634959</v>
      </c>
      <c r="AB362">
        <f t="shared" si="174"/>
        <v>718.8348903284577</v>
      </c>
      <c r="AC362">
        <f t="shared" si="175"/>
        <v>-0.29127741788556705</v>
      </c>
      <c r="AD362">
        <f t="shared" si="150"/>
        <v>63.30621098531955</v>
      </c>
      <c r="AE362">
        <f t="shared" si="176"/>
        <v>26.693789014680448</v>
      </c>
      <c r="AF362">
        <f t="shared" si="177"/>
        <v>0.03194505917878132</v>
      </c>
      <c r="AG362">
        <f t="shared" si="178"/>
        <v>26.72573407385923</v>
      </c>
      <c r="AH362">
        <f t="shared" si="151"/>
        <v>179.70057597716243</v>
      </c>
    </row>
    <row r="363" spans="4:34" ht="15">
      <c r="D363" s="1">
        <f t="shared" si="179"/>
        <v>40540</v>
      </c>
      <c r="E363" s="7">
        <f t="shared" si="152"/>
        <v>0.5</v>
      </c>
      <c r="F363" s="2">
        <f t="shared" si="153"/>
        <v>2455559.2916666665</v>
      </c>
      <c r="G363" s="3">
        <f t="shared" si="154"/>
        <v>0.10990531599360744</v>
      </c>
      <c r="I363">
        <f t="shared" si="155"/>
        <v>277.1424478416857</v>
      </c>
      <c r="J363">
        <f t="shared" si="156"/>
        <v>4314.016105735646</v>
      </c>
      <c r="K363">
        <f t="shared" si="157"/>
        <v>0.01670401237979966</v>
      </c>
      <c r="L363">
        <f t="shared" si="158"/>
        <v>-0.20377250143412343</v>
      </c>
      <c r="M363">
        <f t="shared" si="159"/>
        <v>276.93867534025156</v>
      </c>
      <c r="N363">
        <f t="shared" si="160"/>
        <v>4313.812333234212</v>
      </c>
      <c r="O363">
        <f t="shared" si="161"/>
        <v>0.9833911144807694</v>
      </c>
      <c r="P363">
        <f t="shared" si="162"/>
        <v>276.93776090583765</v>
      </c>
      <c r="Q363">
        <f t="shared" si="163"/>
        <v>23.43786188275331</v>
      </c>
      <c r="R363">
        <f t="shared" si="164"/>
        <v>23.43797212762127</v>
      </c>
      <c r="S363">
        <f t="shared" si="165"/>
        <v>-82.44524939263155</v>
      </c>
      <c r="T363">
        <f t="shared" si="166"/>
        <v>-23.256222972447663</v>
      </c>
      <c r="U363">
        <f t="shared" si="167"/>
        <v>0.04302954834429173</v>
      </c>
      <c r="V363">
        <f t="shared" si="168"/>
        <v>-1.653433677324437</v>
      </c>
      <c r="W363">
        <f t="shared" si="169"/>
        <v>70.12573811157317</v>
      </c>
      <c r="X363" s="7">
        <f t="shared" si="170"/>
        <v>0.5011482178314753</v>
      </c>
      <c r="Y363" s="7">
        <f t="shared" si="171"/>
        <v>0.30635450085488325</v>
      </c>
      <c r="Z363" s="7">
        <f t="shared" si="172"/>
        <v>0.6959419348080675</v>
      </c>
      <c r="AA363">
        <f t="shared" si="173"/>
        <v>561.0059048925854</v>
      </c>
      <c r="AB363">
        <f t="shared" si="174"/>
        <v>718.3465663226756</v>
      </c>
      <c r="AC363">
        <f t="shared" si="175"/>
        <v>-0.41335841933110373</v>
      </c>
      <c r="AD363">
        <f t="shared" si="150"/>
        <v>63.25739809282983</v>
      </c>
      <c r="AE363">
        <f t="shared" si="176"/>
        <v>26.74260190717017</v>
      </c>
      <c r="AF363">
        <f t="shared" si="177"/>
        <v>0.03187800304884309</v>
      </c>
      <c r="AG363">
        <f t="shared" si="178"/>
        <v>26.77447991021901</v>
      </c>
      <c r="AH363">
        <f t="shared" si="151"/>
        <v>179.5747404332467</v>
      </c>
    </row>
    <row r="364" spans="4:34" ht="15">
      <c r="D364" s="1">
        <f t="shared" si="179"/>
        <v>40541</v>
      </c>
      <c r="E364" s="7">
        <f t="shared" si="152"/>
        <v>0.5</v>
      </c>
      <c r="F364" s="2">
        <f t="shared" si="153"/>
        <v>2455560.2916666665</v>
      </c>
      <c r="G364" s="3">
        <f t="shared" si="154"/>
        <v>0.10993269450147876</v>
      </c>
      <c r="I364">
        <f t="shared" si="155"/>
        <v>278.128095203675</v>
      </c>
      <c r="J364">
        <f t="shared" si="156"/>
        <v>4315.0017060164455</v>
      </c>
      <c r="K364">
        <f t="shared" si="157"/>
        <v>0.01670401122812674</v>
      </c>
      <c r="L364">
        <f t="shared" si="158"/>
        <v>-0.17030903767417363</v>
      </c>
      <c r="M364">
        <f t="shared" si="159"/>
        <v>277.9577861660008</v>
      </c>
      <c r="N364">
        <f t="shared" si="160"/>
        <v>4314.831396978771</v>
      </c>
      <c r="O364">
        <f t="shared" si="161"/>
        <v>0.9833626823777203</v>
      </c>
      <c r="P364">
        <f t="shared" si="162"/>
        <v>277.9568719197954</v>
      </c>
      <c r="Q364">
        <f t="shared" si="163"/>
        <v>23.437861526718144</v>
      </c>
      <c r="R364">
        <f t="shared" si="164"/>
        <v>23.43796940773769</v>
      </c>
      <c r="S364">
        <f t="shared" si="165"/>
        <v>-81.33799258448205</v>
      </c>
      <c r="T364">
        <f t="shared" si="166"/>
        <v>-23.199046552075302</v>
      </c>
      <c r="U364">
        <f t="shared" si="167"/>
        <v>0.043029538073411616</v>
      </c>
      <c r="V364">
        <f t="shared" si="168"/>
        <v>-2.1385600449468645</v>
      </c>
      <c r="W364">
        <f t="shared" si="169"/>
        <v>70.18559947445053</v>
      </c>
      <c r="X364" s="7">
        <f t="shared" si="170"/>
        <v>0.5014851111423242</v>
      </c>
      <c r="Y364" s="7">
        <f t="shared" si="171"/>
        <v>0.30652511260218385</v>
      </c>
      <c r="Z364" s="7">
        <f t="shared" si="172"/>
        <v>0.6964451096824645</v>
      </c>
      <c r="AA364">
        <f t="shared" si="173"/>
        <v>561.4847957956042</v>
      </c>
      <c r="AB364">
        <f t="shared" si="174"/>
        <v>717.8614399550531</v>
      </c>
      <c r="AC364">
        <f t="shared" si="175"/>
        <v>-0.5346400112367178</v>
      </c>
      <c r="AD364">
        <f t="shared" si="150"/>
        <v>63.20101422796763</v>
      </c>
      <c r="AE364">
        <f t="shared" si="176"/>
        <v>26.798985772032367</v>
      </c>
      <c r="AF364">
        <f t="shared" si="177"/>
        <v>0.031800823057173404</v>
      </c>
      <c r="AG364">
        <f t="shared" si="178"/>
        <v>26.830786595089542</v>
      </c>
      <c r="AH364">
        <f t="shared" si="151"/>
        <v>179.44945790162683</v>
      </c>
    </row>
    <row r="365" spans="4:34" ht="15">
      <c r="D365" s="1">
        <f t="shared" si="179"/>
        <v>40542</v>
      </c>
      <c r="E365" s="7">
        <f t="shared" si="152"/>
        <v>0.5</v>
      </c>
      <c r="F365" s="2">
        <f t="shared" si="153"/>
        <v>2455561.2916666665</v>
      </c>
      <c r="G365" s="3">
        <f t="shared" si="154"/>
        <v>0.10996007300935007</v>
      </c>
      <c r="I365">
        <f t="shared" si="155"/>
        <v>279.1137425656643</v>
      </c>
      <c r="J365">
        <f t="shared" si="156"/>
        <v>4315.987306297245</v>
      </c>
      <c r="K365">
        <f t="shared" si="157"/>
        <v>0.01670401007645363</v>
      </c>
      <c r="L365">
        <f t="shared" si="158"/>
        <v>-0.13679192831340264</v>
      </c>
      <c r="M365">
        <f t="shared" si="159"/>
        <v>278.9769506373509</v>
      </c>
      <c r="N365">
        <f t="shared" si="160"/>
        <v>4315.850514368932</v>
      </c>
      <c r="O365">
        <f t="shared" si="161"/>
        <v>0.9833393408843492</v>
      </c>
      <c r="P365">
        <f t="shared" si="162"/>
        <v>278.97603657527475</v>
      </c>
      <c r="Q365">
        <f t="shared" si="163"/>
        <v>23.43786117068298</v>
      </c>
      <c r="R365">
        <f t="shared" si="164"/>
        <v>23.43796668776196</v>
      </c>
      <c r="S365">
        <f t="shared" si="165"/>
        <v>-80.23168828419901</v>
      </c>
      <c r="T365">
        <f t="shared" si="166"/>
        <v>-23.134125928415248</v>
      </c>
      <c r="U365">
        <f t="shared" si="167"/>
        <v>0.04302952780218484</v>
      </c>
      <c r="V365">
        <f t="shared" si="168"/>
        <v>-2.619956842464466</v>
      </c>
      <c r="W365">
        <f t="shared" si="169"/>
        <v>70.25348091107388</v>
      </c>
      <c r="X365" s="7">
        <f t="shared" si="170"/>
        <v>0.5018194144739336</v>
      </c>
      <c r="Y365" s="7">
        <f t="shared" si="171"/>
        <v>0.3066708563876173</v>
      </c>
      <c r="Z365" s="7">
        <f t="shared" si="172"/>
        <v>0.69696797256025</v>
      </c>
      <c r="AA365">
        <f t="shared" si="173"/>
        <v>562.027847288591</v>
      </c>
      <c r="AB365">
        <f t="shared" si="174"/>
        <v>717.3800431575355</v>
      </c>
      <c r="AC365">
        <f t="shared" si="175"/>
        <v>-0.6549892106161224</v>
      </c>
      <c r="AD365">
        <f t="shared" si="150"/>
        <v>63.137082272356885</v>
      </c>
      <c r="AE365">
        <f t="shared" si="176"/>
        <v>26.862917727643115</v>
      </c>
      <c r="AF365">
        <f t="shared" si="177"/>
        <v>0.031713667580017084</v>
      </c>
      <c r="AG365">
        <f t="shared" si="178"/>
        <v>26.894631395223133</v>
      </c>
      <c r="AH365">
        <f t="shared" si="151"/>
        <v>179.32482069785203</v>
      </c>
    </row>
    <row r="366" spans="4:34" ht="15">
      <c r="D366" s="1">
        <f t="shared" si="179"/>
        <v>40543</v>
      </c>
      <c r="E366" s="7">
        <f t="shared" si="152"/>
        <v>0.5</v>
      </c>
      <c r="F366" s="2">
        <f t="shared" si="153"/>
        <v>2455562.2916666665</v>
      </c>
      <c r="G366" s="3">
        <f t="shared" si="154"/>
        <v>0.10998745151722139</v>
      </c>
      <c r="I366">
        <f t="shared" si="155"/>
        <v>280.09938992765456</v>
      </c>
      <c r="J366">
        <f t="shared" si="156"/>
        <v>4316.972906578044</v>
      </c>
      <c r="K366">
        <f t="shared" si="157"/>
        <v>0.016704008924780328</v>
      </c>
      <c r="L366">
        <f t="shared" si="158"/>
        <v>-0.10323172803827672</v>
      </c>
      <c r="M366">
        <f t="shared" si="159"/>
        <v>279.9961581996163</v>
      </c>
      <c r="N366">
        <f t="shared" si="160"/>
        <v>4316.869674850006</v>
      </c>
      <c r="O366">
        <f t="shared" si="161"/>
        <v>0.9833210976260557</v>
      </c>
      <c r="P366">
        <f t="shared" si="162"/>
        <v>279.99524431758977</v>
      </c>
      <c r="Q366">
        <f t="shared" si="163"/>
        <v>23.437860814647813</v>
      </c>
      <c r="R366">
        <f t="shared" si="164"/>
        <v>23.437963967696103</v>
      </c>
      <c r="S366">
        <f t="shared" si="165"/>
        <v>-79.12647135174886</v>
      </c>
      <c r="T366">
        <f t="shared" si="166"/>
        <v>-23.061492366473562</v>
      </c>
      <c r="U366">
        <f t="shared" si="167"/>
        <v>0.04302951753061905</v>
      </c>
      <c r="V366">
        <f t="shared" si="168"/>
        <v>-3.097098928446364</v>
      </c>
      <c r="W366">
        <f t="shared" si="169"/>
        <v>70.3293169654795</v>
      </c>
      <c r="X366" s="7">
        <f t="shared" si="170"/>
        <v>0.5021507631447544</v>
      </c>
      <c r="Y366" s="7">
        <f t="shared" si="171"/>
        <v>0.30679154935175573</v>
      </c>
      <c r="Z366" s="7">
        <f t="shared" si="172"/>
        <v>0.697509976937753</v>
      </c>
      <c r="AA366">
        <f t="shared" si="173"/>
        <v>562.634535723836</v>
      </c>
      <c r="AB366">
        <f t="shared" si="174"/>
        <v>716.9029010715536</v>
      </c>
      <c r="AC366">
        <f t="shared" si="175"/>
        <v>-0.7742747321115928</v>
      </c>
      <c r="AD366">
        <f t="shared" si="150"/>
        <v>63.06562842631988</v>
      </c>
      <c r="AE366">
        <f t="shared" si="176"/>
        <v>26.934371573680117</v>
      </c>
      <c r="AF366">
        <f t="shared" si="177"/>
        <v>0.03161670316609856</v>
      </c>
      <c r="AG366">
        <f t="shared" si="178"/>
        <v>26.965988276846215</v>
      </c>
      <c r="AH366">
        <f t="shared" si="151"/>
        <v>179.20092067541202</v>
      </c>
    </row>
    <row r="367" spans="4:34" ht="15">
      <c r="D367" s="1">
        <f t="shared" si="179"/>
        <v>40544</v>
      </c>
      <c r="E367" s="7">
        <f t="shared" si="152"/>
        <v>0.5</v>
      </c>
      <c r="F367" s="2">
        <f t="shared" si="153"/>
        <v>2455563.2916666665</v>
      </c>
      <c r="G367" s="3">
        <f>(F367-2451545)/36525</f>
        <v>0.11001483002509271</v>
      </c>
      <c r="I367">
        <f>MOD(280.46646+G367*(36000.76983+G367*0.0003032),360)</f>
        <v>281.0850372896448</v>
      </c>
      <c r="J367">
        <f>357.52911+G367*(35999.05029-0.0001537*G367)</f>
        <v>4317.958506858843</v>
      </c>
      <c r="K367">
        <f t="shared" si="157"/>
        <v>0.016704007773106835</v>
      </c>
      <c r="L367">
        <f>SIN(RADIANS(J367))*(1.914602-G367*(0.004817+0.000014*G367))+SIN(RADIANS(2*J367))*(0.019993-0.000101*G367)+SIN(RADIANS(3*J367))*0.000289</f>
        <v>-0.06963900759457121</v>
      </c>
      <c r="M367">
        <f>I367+L367</f>
        <v>281.0153982820502</v>
      </c>
      <c r="N367">
        <f>J367+L367</f>
        <v>4317.8888678512485</v>
      </c>
      <c r="O367">
        <f>(1.000001018*(1-K367*K367))/(1+K367*COS(RADIANS(N367)))</f>
        <v>0.9833079585632908</v>
      </c>
      <c r="P367">
        <f>M367-0.00569-0.00478*SIN(RADIANS(125.04-1934.136*G367))</f>
        <v>281.0144845759938</v>
      </c>
      <c r="Q367">
        <f>23+(26+((21.448-G367*(46.815+G367*(0.00059-G367*0.001813))))/60)/60</f>
        <v>23.437860458612647</v>
      </c>
      <c r="R367">
        <f>Q367+0.00256*COS(RADIANS(125.04-1934.136*G367))</f>
        <v>23.437961247542134</v>
      </c>
      <c r="S367">
        <f t="shared" si="165"/>
        <v>-78.02247445475862</v>
      </c>
      <c r="T367">
        <f>DEGREES(ASIN(SIN(RADIANS(R367))*SIN(RADIANS(P367))))</f>
        <v>-22.981181104667098</v>
      </c>
      <c r="U367">
        <f>TAN(RADIANS(R367/2))*TAN(RADIANS(R367/2))</f>
        <v>0.04302950725872186</v>
      </c>
      <c r="V367">
        <f>4*DEGREES(U367*SIN(2*RADIANS(I367))-2*K367*SIN(RADIANS(J367))+4*K367*U367*SIN(RADIANS(J367))*COS(2*RADIANS(I367))-0.5*U367*U367*SIN(4*RADIANS(I367))-1.25*K367*K367*SIN(2*RADIANS(J367)))</f>
        <v>-3.5694688078806864</v>
      </c>
      <c r="W367">
        <f t="shared" si="169"/>
        <v>70.41303468212999</v>
      </c>
      <c r="X367" s="7">
        <f t="shared" si="170"/>
        <v>0.5024787977832504</v>
      </c>
      <c r="Y367" s="7">
        <f t="shared" si="171"/>
        <v>0.3068870347773338</v>
      </c>
      <c r="Z367" s="7">
        <f t="shared" si="172"/>
        <v>0.6980705607891671</v>
      </c>
      <c r="AA367">
        <f>8*W367</f>
        <v>563.3042774570399</v>
      </c>
      <c r="AB367">
        <f t="shared" si="174"/>
        <v>716.4305311921194</v>
      </c>
      <c r="AC367">
        <f>IF(AB367/4&lt;0,AB367/4+180,AB367/4-180)</f>
        <v>-0.8923672019701598</v>
      </c>
      <c r="AD367">
        <f>DEGREES(ACOS(SIN(RADIANS($B$2))*SIN(RADIANS(T367))+COS(RADIANS($B$2))*COS(RADIANS(T367))*COS(RADIANS(AC367))))</f>
        <v>62.986682179579965</v>
      </c>
      <c r="AE367">
        <f>90-AD367</f>
        <v>27.013317820420035</v>
      </c>
      <c r="AF367">
        <f>IF(AE367&gt;85,0,IF(AE367&gt;5,58.1/TAN(RADIANS(AE367))-0.07/POWER(TAN(RADIANS(AE367)),3)+0.000086/POWER(TAN(RADIANS(AE367)),5),IF(AE367&gt;-0.575,1735+AE367*(-518.2+AE367*(103.4+AE367*(-12.79+AE367*0.711))),-20.772/TAN(RADIANS(AE367)))))/3600</f>
        <v>0.03151011370458037</v>
      </c>
      <c r="AG367">
        <f>AE367+AF367</f>
        <v>27.044827934124616</v>
      </c>
      <c r="AH367">
        <f>IF(AC367&gt;0,MOD(DEGREES(ACOS(((SIN(RADIANS($B$2))*COS(RADIANS(AD367)))-SIN(RADIANS(T367)))/(COS(RADIANS($B$2))*SIN(RADIANS(AD367)))))+180,360),MOD(540-DEGREES(ACOS(((SIN(RADIANS($B$2))*COS(RADIANS(AD367)))-SIN(RADIANS(T367)))/(COS(RADIANS($B$2))*SIN(RADIANS(AD367))))),360))</f>
        <v>179.07784916979483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2010-02-16T14:55:33Z</dcterms:created>
  <dcterms:modified xsi:type="dcterms:W3CDTF">2011-08-02T19:13:30Z</dcterms:modified>
  <cp:category/>
  <cp:version/>
  <cp:contentType/>
  <cp:contentStatus/>
</cp:coreProperties>
</file>